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kbanijmegen.sharepoint.com/sites/ExpertisecentrumNederlands/Projecten/Gesl. pr/2019001 decla-19 ondst/10216 TmmT NS/5.Instrumentarium/Toolbox/3.0/Def/"/>
    </mc:Choice>
  </mc:AlternateContent>
  <xr:revisionPtr revIDLastSave="68" documentId="11_5455DBBB2B3C9C757CC14D1E3748ABF05D4E0468" xr6:coauthVersionLast="47" xr6:coauthVersionMax="47" xr10:uidLastSave="{19E14166-FA3F-4EA3-B140-DEC8F98ED8CD}"/>
  <bookViews>
    <workbookView xWindow="-120" yWindow="-120" windowWidth="38640" windowHeight="21120" tabRatio="660" xr2:uid="{00000000-000D-0000-FFFF-FFFF00000000}"/>
  </bookViews>
  <sheets>
    <sheet name="TotaalOverzicht" sheetId="1" r:id="rId1"/>
    <sheet name="Lln1" sheetId="2" r:id="rId2"/>
    <sheet name="Lln2" sheetId="3" r:id="rId3"/>
    <sheet name="Lln3" sheetId="4" r:id="rId4"/>
    <sheet name="Lln4" sheetId="5" r:id="rId5"/>
    <sheet name="Lln5" sheetId="6" r:id="rId6"/>
    <sheet name="Lln6" sheetId="7" r:id="rId7"/>
    <sheet name="Lln7" sheetId="8" r:id="rId8"/>
    <sheet name="Lln8" sheetId="9" r:id="rId9"/>
    <sheet name="Lln9" sheetId="10" r:id="rId10"/>
    <sheet name="Lln10" sheetId="11" r:id="rId11"/>
    <sheet name="Lln11" sheetId="12" r:id="rId12"/>
    <sheet name="Lln12" sheetId="13" r:id="rId13"/>
    <sheet name="Lln13" sheetId="14" r:id="rId14"/>
    <sheet name="Lln14" sheetId="15" r:id="rId15"/>
    <sheet name="Lln15" sheetId="16" r:id="rId16"/>
    <sheet name="Lln16" sheetId="17" r:id="rId17"/>
    <sheet name="Lln17" sheetId="18" r:id="rId18"/>
    <sheet name="Lln18" sheetId="19" r:id="rId19"/>
    <sheet name="Lln19" sheetId="20" r:id="rId20"/>
    <sheet name="Lln20" sheetId="21" r:id="rId21"/>
    <sheet name="Lln21" sheetId="22" r:id="rId22"/>
    <sheet name="Lln22" sheetId="23" r:id="rId23"/>
    <sheet name="Lln23" sheetId="24" r:id="rId24"/>
    <sheet name="Lln24" sheetId="25" r:id="rId25"/>
    <sheet name="Lln25" sheetId="26" r:id="rId26"/>
    <sheet name="Lln26" sheetId="27" r:id="rId27"/>
    <sheet name="Lln27" sheetId="28" r:id="rId28"/>
    <sheet name="Lln28" sheetId="29" r:id="rId29"/>
    <sheet name="Lln29" sheetId="30" r:id="rId30"/>
    <sheet name="Lln30" sheetId="31" r:id="rId31"/>
  </sheets>
  <calcPr calcId="191029"/>
  <customWorkbookViews>
    <customWorkbookView name="Nicole Heister-Swart - Persoonlijke weergave" guid="{C3AB462F-C138-4CEB-AF0A-24FBADE47741}" mergeInterval="0" personalView="1" maximized="1" xWindow="-8" yWindow="-8" windowWidth="1616" windowHeight="876" activeSheetId="1"/>
    <customWorkbookView name="Christel Dood - Persoonlijke weergave" guid="{04C3AE51-930D-4301-A781-614CFE32655A}" mergeInterval="0" personalView="1" maximized="1" xWindow="-9" yWindow="-9" windowWidth="1938" windowHeight="1048"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2" i="1"/>
  <c r="F10" i="1"/>
  <c r="F9" i="1"/>
  <c r="F8" i="1"/>
  <c r="F7" i="1"/>
  <c r="F6" i="1"/>
  <c r="F5" i="1"/>
  <c r="F4" i="1"/>
  <c r="F3" i="1"/>
  <c r="F2" i="1"/>
  <c r="D10" i="1"/>
  <c r="D9" i="1"/>
  <c r="D8" i="1"/>
  <c r="D7" i="1"/>
  <c r="D6" i="1"/>
  <c r="D5" i="1"/>
  <c r="D4" i="1"/>
  <c r="D3" i="1"/>
  <c r="B10" i="1"/>
  <c r="B9" i="1"/>
  <c r="B8" i="1"/>
  <c r="B7" i="1"/>
  <c r="B6" i="1"/>
  <c r="B5" i="1"/>
  <c r="B4" i="1"/>
  <c r="B3" i="1"/>
  <c r="D2" i="1"/>
  <c r="A31" i="1" l="1"/>
  <c r="A30" i="1"/>
  <c r="A29" i="1"/>
  <c r="A28" i="1"/>
  <c r="A27" i="1"/>
  <c r="A26" i="1"/>
  <c r="A25" i="1"/>
  <c r="A24" i="1"/>
  <c r="A23" i="1"/>
  <c r="A22" i="1"/>
  <c r="A21" i="1"/>
  <c r="A20" i="1"/>
  <c r="A19" i="1"/>
  <c r="A18" i="1"/>
  <c r="A17" i="1"/>
  <c r="A16" i="1"/>
  <c r="A15" i="1"/>
  <c r="A14" i="1"/>
  <c r="A13" i="1"/>
  <c r="A12" i="1"/>
  <c r="A11" i="1"/>
  <c r="F23" i="31"/>
  <c r="E23" i="31"/>
  <c r="D23" i="31"/>
  <c r="F22" i="31"/>
  <c r="E22" i="31"/>
  <c r="D22" i="31"/>
  <c r="F21" i="31"/>
  <c r="E21" i="31"/>
  <c r="D21" i="31"/>
  <c r="F20" i="31"/>
  <c r="E20" i="31"/>
  <c r="D20" i="31"/>
  <c r="F19" i="31"/>
  <c r="E19" i="31"/>
  <c r="D19" i="31"/>
  <c r="F18" i="31"/>
  <c r="E18" i="31"/>
  <c r="D18" i="31"/>
  <c r="F17" i="31"/>
  <c r="E17" i="31"/>
  <c r="D17" i="31"/>
  <c r="F16" i="31"/>
  <c r="E16" i="31"/>
  <c r="D16" i="31"/>
  <c r="F15" i="31"/>
  <c r="E15" i="31"/>
  <c r="D15" i="31"/>
  <c r="F14" i="31"/>
  <c r="E14" i="31"/>
  <c r="D14" i="31"/>
  <c r="F13" i="31"/>
  <c r="E13" i="31"/>
  <c r="D13" i="31"/>
  <c r="F12" i="31"/>
  <c r="E12" i="31"/>
  <c r="D12" i="31"/>
  <c r="F11" i="31"/>
  <c r="E11" i="31"/>
  <c r="D11" i="31"/>
  <c r="F10" i="31"/>
  <c r="E10" i="31"/>
  <c r="D31" i="1" s="1"/>
  <c r="D10" i="31"/>
  <c r="F9" i="31"/>
  <c r="E9" i="31"/>
  <c r="D9" i="31"/>
  <c r="F8" i="31"/>
  <c r="E8" i="31"/>
  <c r="D8" i="31"/>
  <c r="F7" i="31"/>
  <c r="E7" i="31"/>
  <c r="D7" i="31"/>
  <c r="F6" i="31"/>
  <c r="E6" i="31"/>
  <c r="D6" i="31"/>
  <c r="F5" i="31"/>
  <c r="E5" i="31"/>
  <c r="F31" i="1" s="1"/>
  <c r="D5" i="31"/>
  <c r="F4" i="31"/>
  <c r="E4" i="31"/>
  <c r="B31" i="1" s="1"/>
  <c r="D4" i="31"/>
  <c r="F23" i="30"/>
  <c r="E23" i="30"/>
  <c r="D23" i="30"/>
  <c r="F22" i="30"/>
  <c r="E22" i="30"/>
  <c r="D22" i="30"/>
  <c r="F21" i="30"/>
  <c r="E21" i="30"/>
  <c r="D21" i="30"/>
  <c r="F20" i="30"/>
  <c r="E20" i="30"/>
  <c r="D20" i="30"/>
  <c r="F19" i="30"/>
  <c r="E19" i="30"/>
  <c r="D19" i="30"/>
  <c r="F18" i="30"/>
  <c r="E18" i="30"/>
  <c r="D18" i="30"/>
  <c r="F17" i="30"/>
  <c r="E17" i="30"/>
  <c r="D17" i="30"/>
  <c r="F16" i="30"/>
  <c r="E16" i="30"/>
  <c r="D16" i="30"/>
  <c r="F15" i="30"/>
  <c r="E15" i="30"/>
  <c r="D15" i="30"/>
  <c r="F14" i="30"/>
  <c r="E14" i="30"/>
  <c r="D14" i="30"/>
  <c r="F13" i="30"/>
  <c r="E13" i="30"/>
  <c r="D13" i="30"/>
  <c r="F12" i="30"/>
  <c r="E12" i="30"/>
  <c r="D12" i="30"/>
  <c r="F11" i="30"/>
  <c r="E11" i="30"/>
  <c r="D11" i="30"/>
  <c r="F10" i="30"/>
  <c r="E10" i="30"/>
  <c r="D10" i="30"/>
  <c r="F9" i="30"/>
  <c r="E9" i="30"/>
  <c r="D9" i="30"/>
  <c r="F8" i="30"/>
  <c r="E8" i="30"/>
  <c r="D8" i="30"/>
  <c r="F7" i="30"/>
  <c r="E7" i="30"/>
  <c r="D30" i="1" s="1"/>
  <c r="D7" i="30"/>
  <c r="F6" i="30"/>
  <c r="E6" i="30"/>
  <c r="D6" i="30"/>
  <c r="F5" i="30"/>
  <c r="E5" i="30"/>
  <c r="F30" i="1" s="1"/>
  <c r="D5" i="30"/>
  <c r="F4" i="30"/>
  <c r="E4" i="30"/>
  <c r="B30" i="1" s="1"/>
  <c r="D4" i="30"/>
  <c r="F23" i="29"/>
  <c r="E23" i="29"/>
  <c r="D23" i="29"/>
  <c r="F22" i="29"/>
  <c r="E22" i="29"/>
  <c r="D22" i="29"/>
  <c r="F21" i="29"/>
  <c r="E21" i="29"/>
  <c r="D21" i="29"/>
  <c r="F20" i="29"/>
  <c r="E20" i="29"/>
  <c r="D20" i="29"/>
  <c r="F19" i="29"/>
  <c r="E19" i="29"/>
  <c r="D19" i="29"/>
  <c r="F18" i="29"/>
  <c r="E18" i="29"/>
  <c r="D18" i="29"/>
  <c r="F17" i="29"/>
  <c r="E17" i="29"/>
  <c r="D17" i="29"/>
  <c r="F16" i="29"/>
  <c r="E16" i="29"/>
  <c r="D16" i="29"/>
  <c r="F15" i="29"/>
  <c r="E15" i="29"/>
  <c r="D15" i="29"/>
  <c r="F14" i="29"/>
  <c r="E14" i="29"/>
  <c r="D14" i="29"/>
  <c r="F13" i="29"/>
  <c r="E13" i="29"/>
  <c r="D13" i="29"/>
  <c r="F12" i="29"/>
  <c r="E12" i="29"/>
  <c r="D12" i="29"/>
  <c r="F11" i="29"/>
  <c r="E11" i="29"/>
  <c r="D11" i="29"/>
  <c r="F10" i="29"/>
  <c r="E10" i="29"/>
  <c r="D10" i="29"/>
  <c r="F9" i="29"/>
  <c r="E9" i="29"/>
  <c r="D9" i="29"/>
  <c r="F8" i="29"/>
  <c r="E8" i="29"/>
  <c r="D8" i="29"/>
  <c r="F7" i="29"/>
  <c r="E7" i="29"/>
  <c r="D29" i="1" s="1"/>
  <c r="D7" i="29"/>
  <c r="F6" i="29"/>
  <c r="E6" i="29"/>
  <c r="D6" i="29"/>
  <c r="F5" i="29"/>
  <c r="E5" i="29"/>
  <c r="F29" i="1" s="1"/>
  <c r="D5" i="29"/>
  <c r="F4" i="29"/>
  <c r="E4" i="29"/>
  <c r="B29" i="1" s="1"/>
  <c r="D4" i="29"/>
  <c r="F23" i="28"/>
  <c r="E23" i="28"/>
  <c r="D23" i="28"/>
  <c r="F22" i="28"/>
  <c r="E22" i="28"/>
  <c r="D22" i="28"/>
  <c r="F21" i="28"/>
  <c r="E21" i="28"/>
  <c r="D21" i="28"/>
  <c r="F20" i="28"/>
  <c r="E20" i="28"/>
  <c r="D20" i="28"/>
  <c r="F19" i="28"/>
  <c r="E19" i="28"/>
  <c r="D19" i="28"/>
  <c r="F18" i="28"/>
  <c r="E18" i="28"/>
  <c r="D18" i="28"/>
  <c r="F17" i="28"/>
  <c r="E17" i="28"/>
  <c r="D17" i="28"/>
  <c r="F16" i="28"/>
  <c r="E16" i="28"/>
  <c r="D16" i="28"/>
  <c r="F15" i="28"/>
  <c r="E15" i="28"/>
  <c r="D15" i="28"/>
  <c r="F14" i="28"/>
  <c r="E14" i="28"/>
  <c r="F28" i="1" s="1"/>
  <c r="D14" i="28"/>
  <c r="F13" i="28"/>
  <c r="E13" i="28"/>
  <c r="D13" i="28"/>
  <c r="F12" i="28"/>
  <c r="E12" i="28"/>
  <c r="D12" i="28"/>
  <c r="F11" i="28"/>
  <c r="E11" i="28"/>
  <c r="D11" i="28"/>
  <c r="F10" i="28"/>
  <c r="E10" i="28"/>
  <c r="D10" i="28"/>
  <c r="F9" i="28"/>
  <c r="E9" i="28"/>
  <c r="D9" i="28"/>
  <c r="F8" i="28"/>
  <c r="E8" i="28"/>
  <c r="D8" i="28"/>
  <c r="F7" i="28"/>
  <c r="E7" i="28"/>
  <c r="D28" i="1" s="1"/>
  <c r="D7" i="28"/>
  <c r="F6" i="28"/>
  <c r="E6" i="28"/>
  <c r="D6" i="28"/>
  <c r="F5" i="28"/>
  <c r="E5" i="28"/>
  <c r="D5" i="28"/>
  <c r="F4" i="28"/>
  <c r="E4" i="28"/>
  <c r="B28" i="1" s="1"/>
  <c r="D4" i="28"/>
  <c r="F23" i="27"/>
  <c r="E23" i="27"/>
  <c r="D23" i="27"/>
  <c r="F22" i="27"/>
  <c r="E22" i="27"/>
  <c r="D22" i="27"/>
  <c r="F21" i="27"/>
  <c r="E21" i="27"/>
  <c r="D21" i="27"/>
  <c r="F20" i="27"/>
  <c r="E20" i="27"/>
  <c r="D20" i="27"/>
  <c r="F19" i="27"/>
  <c r="E19" i="27"/>
  <c r="D19" i="27"/>
  <c r="F18" i="27"/>
  <c r="E18" i="27"/>
  <c r="D18" i="27"/>
  <c r="F17" i="27"/>
  <c r="E17" i="27"/>
  <c r="D17" i="27"/>
  <c r="F16" i="27"/>
  <c r="E16" i="27"/>
  <c r="F27" i="1" s="1"/>
  <c r="D16" i="27"/>
  <c r="F15" i="27"/>
  <c r="E15" i="27"/>
  <c r="D15" i="27"/>
  <c r="F14" i="27"/>
  <c r="E14" i="27"/>
  <c r="D14" i="27"/>
  <c r="F13" i="27"/>
  <c r="E13" i="27"/>
  <c r="D13" i="27"/>
  <c r="F12" i="27"/>
  <c r="E12" i="27"/>
  <c r="D12" i="27"/>
  <c r="F11" i="27"/>
  <c r="E11" i="27"/>
  <c r="D11" i="27"/>
  <c r="F10" i="27"/>
  <c r="E10" i="27"/>
  <c r="D27" i="1" s="1"/>
  <c r="D10" i="27"/>
  <c r="F9" i="27"/>
  <c r="E9" i="27"/>
  <c r="D9" i="27"/>
  <c r="F8" i="27"/>
  <c r="E8" i="27"/>
  <c r="B27" i="1" s="1"/>
  <c r="D8" i="27"/>
  <c r="F7" i="27"/>
  <c r="E7" i="27"/>
  <c r="D7" i="27"/>
  <c r="F6" i="27"/>
  <c r="E6" i="27"/>
  <c r="D6" i="27"/>
  <c r="F5" i="27"/>
  <c r="E5" i="27"/>
  <c r="D5" i="27"/>
  <c r="F4" i="27"/>
  <c r="E4" i="27"/>
  <c r="D4" i="27"/>
  <c r="F23" i="26"/>
  <c r="E23" i="26"/>
  <c r="D23" i="26"/>
  <c r="F22" i="26"/>
  <c r="E22" i="26"/>
  <c r="D22" i="26"/>
  <c r="F21" i="26"/>
  <c r="E21" i="26"/>
  <c r="D21" i="26"/>
  <c r="F20" i="26"/>
  <c r="E20" i="26"/>
  <c r="D20" i="26"/>
  <c r="F19" i="26"/>
  <c r="E19" i="26"/>
  <c r="D19" i="26"/>
  <c r="F18" i="26"/>
  <c r="E18" i="26"/>
  <c r="D18" i="26"/>
  <c r="F17" i="26"/>
  <c r="E17" i="26"/>
  <c r="D17" i="26"/>
  <c r="F16" i="26"/>
  <c r="E16" i="26"/>
  <c r="D16" i="26"/>
  <c r="F15" i="26"/>
  <c r="E15" i="26"/>
  <c r="D15" i="26"/>
  <c r="F14" i="26"/>
  <c r="E14" i="26"/>
  <c r="D14" i="26"/>
  <c r="F13" i="26"/>
  <c r="E13" i="26"/>
  <c r="D13" i="26"/>
  <c r="F12" i="26"/>
  <c r="E12" i="26"/>
  <c r="D12" i="26"/>
  <c r="F11" i="26"/>
  <c r="E11" i="26"/>
  <c r="D11" i="26"/>
  <c r="F10" i="26"/>
  <c r="E10" i="26"/>
  <c r="D10" i="26"/>
  <c r="F9" i="26"/>
  <c r="E9" i="26"/>
  <c r="F26" i="1" s="1"/>
  <c r="D9" i="26"/>
  <c r="F8" i="26"/>
  <c r="E8" i="26"/>
  <c r="D8" i="26"/>
  <c r="F7" i="26"/>
  <c r="E7" i="26"/>
  <c r="D26" i="1" s="1"/>
  <c r="D7" i="26"/>
  <c r="F6" i="26"/>
  <c r="E6" i="26"/>
  <c r="D6" i="26"/>
  <c r="F5" i="26"/>
  <c r="E5" i="26"/>
  <c r="D5" i="26"/>
  <c r="F4" i="26"/>
  <c r="E4" i="26"/>
  <c r="B26" i="1" s="1"/>
  <c r="D4" i="26"/>
  <c r="F23" i="25"/>
  <c r="E23" i="25"/>
  <c r="D23" i="25"/>
  <c r="F22" i="25"/>
  <c r="E22" i="25"/>
  <c r="D22" i="25"/>
  <c r="F21" i="25"/>
  <c r="E21" i="25"/>
  <c r="D21" i="25"/>
  <c r="F20" i="25"/>
  <c r="E20" i="25"/>
  <c r="D20" i="25"/>
  <c r="F19" i="25"/>
  <c r="E19" i="25"/>
  <c r="D19" i="25"/>
  <c r="F18" i="25"/>
  <c r="E18" i="25"/>
  <c r="D18" i="25"/>
  <c r="F17" i="25"/>
  <c r="E17" i="25"/>
  <c r="D17" i="25"/>
  <c r="F16" i="25"/>
  <c r="E16" i="25"/>
  <c r="F25" i="1" s="1"/>
  <c r="D16" i="25"/>
  <c r="F15" i="25"/>
  <c r="E15" i="25"/>
  <c r="D15" i="25"/>
  <c r="F14" i="25"/>
  <c r="E14" i="25"/>
  <c r="D14" i="25"/>
  <c r="F13" i="25"/>
  <c r="E13" i="25"/>
  <c r="D13" i="25"/>
  <c r="F12" i="25"/>
  <c r="E12" i="25"/>
  <c r="D12" i="25"/>
  <c r="F11" i="25"/>
  <c r="E11" i="25"/>
  <c r="D11" i="25"/>
  <c r="F10" i="25"/>
  <c r="E10" i="25"/>
  <c r="D25" i="1" s="1"/>
  <c r="D10" i="25"/>
  <c r="F9" i="25"/>
  <c r="E9" i="25"/>
  <c r="D9" i="25"/>
  <c r="F8" i="25"/>
  <c r="E8" i="25"/>
  <c r="B25" i="1" s="1"/>
  <c r="D8" i="25"/>
  <c r="F7" i="25"/>
  <c r="E7" i="25"/>
  <c r="D7" i="25"/>
  <c r="F6" i="25"/>
  <c r="E6" i="25"/>
  <c r="D6" i="25"/>
  <c r="F5" i="25"/>
  <c r="E5" i="25"/>
  <c r="D5" i="25"/>
  <c r="F4" i="25"/>
  <c r="E4" i="25"/>
  <c r="D4" i="25"/>
  <c r="F23" i="24"/>
  <c r="E23" i="24"/>
  <c r="D23" i="24"/>
  <c r="F22" i="24"/>
  <c r="E22" i="24"/>
  <c r="D22" i="24"/>
  <c r="F21" i="24"/>
  <c r="E21" i="24"/>
  <c r="D21" i="24"/>
  <c r="F20" i="24"/>
  <c r="E20" i="24"/>
  <c r="D20" i="24"/>
  <c r="F19" i="24"/>
  <c r="E19" i="24"/>
  <c r="D19" i="24"/>
  <c r="F18" i="24"/>
  <c r="E18" i="24"/>
  <c r="D18" i="24"/>
  <c r="F17" i="24"/>
  <c r="E17" i="24"/>
  <c r="D17" i="24"/>
  <c r="F16" i="24"/>
  <c r="E16" i="24"/>
  <c r="D16" i="24"/>
  <c r="F15" i="24"/>
  <c r="E15" i="24"/>
  <c r="D15" i="24"/>
  <c r="F14" i="24"/>
  <c r="E14" i="24"/>
  <c r="D14" i="24"/>
  <c r="F13" i="24"/>
  <c r="E13" i="24"/>
  <c r="D13" i="24"/>
  <c r="F12" i="24"/>
  <c r="E12" i="24"/>
  <c r="D12" i="24"/>
  <c r="F11" i="24"/>
  <c r="E11" i="24"/>
  <c r="D11" i="24"/>
  <c r="F10" i="24"/>
  <c r="E10" i="24"/>
  <c r="D10" i="24"/>
  <c r="F9" i="24"/>
  <c r="E9" i="24"/>
  <c r="D9" i="24"/>
  <c r="F8" i="24"/>
  <c r="E8" i="24"/>
  <c r="D8" i="24"/>
  <c r="F7" i="24"/>
  <c r="E7" i="24"/>
  <c r="D24" i="1" s="1"/>
  <c r="D7" i="24"/>
  <c r="F6" i="24"/>
  <c r="E6" i="24"/>
  <c r="D6" i="24"/>
  <c r="F5" i="24"/>
  <c r="E5" i="24"/>
  <c r="F24" i="1" s="1"/>
  <c r="D5" i="24"/>
  <c r="F4" i="24"/>
  <c r="E4" i="24"/>
  <c r="B24" i="1" s="1"/>
  <c r="D4" i="24"/>
  <c r="F23" i="23"/>
  <c r="E23" i="23"/>
  <c r="D23" i="23"/>
  <c r="F22" i="23"/>
  <c r="E22" i="23"/>
  <c r="D22" i="23"/>
  <c r="F21" i="23"/>
  <c r="E21" i="23"/>
  <c r="D21" i="23"/>
  <c r="F20" i="23"/>
  <c r="E20" i="23"/>
  <c r="D20" i="23"/>
  <c r="F19" i="23"/>
  <c r="E19" i="23"/>
  <c r="D19" i="23"/>
  <c r="F18" i="23"/>
  <c r="E18" i="23"/>
  <c r="D18" i="23"/>
  <c r="F17" i="23"/>
  <c r="E17" i="23"/>
  <c r="D17" i="23"/>
  <c r="F16" i="23"/>
  <c r="E16" i="23"/>
  <c r="D16" i="23"/>
  <c r="F15" i="23"/>
  <c r="E15" i="23"/>
  <c r="D15" i="23"/>
  <c r="F14" i="23"/>
  <c r="E14" i="23"/>
  <c r="D14" i="23"/>
  <c r="F13" i="23"/>
  <c r="E13" i="23"/>
  <c r="D13" i="23"/>
  <c r="F12" i="23"/>
  <c r="E12" i="23"/>
  <c r="D12" i="23"/>
  <c r="F11" i="23"/>
  <c r="E11" i="23"/>
  <c r="D11" i="23"/>
  <c r="F10" i="23"/>
  <c r="E10" i="23"/>
  <c r="D10" i="23"/>
  <c r="F9" i="23"/>
  <c r="E9" i="23"/>
  <c r="D9" i="23"/>
  <c r="F8" i="23"/>
  <c r="E8" i="23"/>
  <c r="D8" i="23"/>
  <c r="F7" i="23"/>
  <c r="E7" i="23"/>
  <c r="D23" i="1" s="1"/>
  <c r="D7" i="23"/>
  <c r="F6" i="23"/>
  <c r="E6" i="23"/>
  <c r="D6" i="23"/>
  <c r="F5" i="23"/>
  <c r="E5" i="23"/>
  <c r="F23" i="1" s="1"/>
  <c r="D5" i="23"/>
  <c r="F4" i="23"/>
  <c r="E4" i="23"/>
  <c r="B23" i="1" s="1"/>
  <c r="D4" i="23"/>
  <c r="F23" i="22"/>
  <c r="E23" i="22"/>
  <c r="D23" i="22"/>
  <c r="F22" i="22"/>
  <c r="E22" i="22"/>
  <c r="D22" i="22"/>
  <c r="F21" i="22"/>
  <c r="E21" i="22"/>
  <c r="D21" i="22"/>
  <c r="F20" i="22"/>
  <c r="E20" i="22"/>
  <c r="D20" i="22"/>
  <c r="F19" i="22"/>
  <c r="E19" i="22"/>
  <c r="D19" i="22"/>
  <c r="F18" i="22"/>
  <c r="E18" i="22"/>
  <c r="D18" i="22"/>
  <c r="F17" i="22"/>
  <c r="E17" i="22"/>
  <c r="D17" i="22"/>
  <c r="F16" i="22"/>
  <c r="E16" i="22"/>
  <c r="D16" i="22"/>
  <c r="F15" i="22"/>
  <c r="E15" i="22"/>
  <c r="D15" i="22"/>
  <c r="F14" i="22"/>
  <c r="E14" i="22"/>
  <c r="D14" i="22"/>
  <c r="F13" i="22"/>
  <c r="E13" i="22"/>
  <c r="D13" i="22"/>
  <c r="F12" i="22"/>
  <c r="E12" i="22"/>
  <c r="D12" i="22"/>
  <c r="F11" i="22"/>
  <c r="E11" i="22"/>
  <c r="D11" i="22"/>
  <c r="F10" i="22"/>
  <c r="E10" i="22"/>
  <c r="D10" i="22"/>
  <c r="F9" i="22"/>
  <c r="E9" i="22"/>
  <c r="D9" i="22"/>
  <c r="F8" i="22"/>
  <c r="E8" i="22"/>
  <c r="D8" i="22"/>
  <c r="F7" i="22"/>
  <c r="E7" i="22"/>
  <c r="D22" i="1" s="1"/>
  <c r="D7" i="22"/>
  <c r="F6" i="22"/>
  <c r="E6" i="22"/>
  <c r="D6" i="22"/>
  <c r="F5" i="22"/>
  <c r="E5" i="22"/>
  <c r="F22" i="1" s="1"/>
  <c r="D5" i="22"/>
  <c r="F4" i="22"/>
  <c r="E4" i="22"/>
  <c r="B22" i="1" s="1"/>
  <c r="D4" i="22"/>
  <c r="F23" i="21"/>
  <c r="E23" i="21"/>
  <c r="D23" i="21"/>
  <c r="F22" i="21"/>
  <c r="E22" i="21"/>
  <c r="D22" i="21"/>
  <c r="F21" i="21"/>
  <c r="E21" i="21"/>
  <c r="D21" i="21"/>
  <c r="F20" i="21"/>
  <c r="E20" i="21"/>
  <c r="D20" i="21"/>
  <c r="F19" i="21"/>
  <c r="E19" i="21"/>
  <c r="D19" i="21"/>
  <c r="F18" i="21"/>
  <c r="E18" i="21"/>
  <c r="D18" i="21"/>
  <c r="F17" i="21"/>
  <c r="E17" i="21"/>
  <c r="D17" i="21"/>
  <c r="F16" i="21"/>
  <c r="E16" i="21"/>
  <c r="D16" i="21"/>
  <c r="F15" i="21"/>
  <c r="E15" i="21"/>
  <c r="D15" i="21"/>
  <c r="F14" i="21"/>
  <c r="E14" i="21"/>
  <c r="D14" i="21"/>
  <c r="F13" i="21"/>
  <c r="E13" i="21"/>
  <c r="D13" i="21"/>
  <c r="F12" i="21"/>
  <c r="E12" i="21"/>
  <c r="D12" i="21"/>
  <c r="F11" i="21"/>
  <c r="E11" i="21"/>
  <c r="D11" i="21"/>
  <c r="F10" i="21"/>
  <c r="E10" i="21"/>
  <c r="D10" i="21"/>
  <c r="F9" i="21"/>
  <c r="E9" i="21"/>
  <c r="D9" i="21"/>
  <c r="F8" i="21"/>
  <c r="E8" i="21"/>
  <c r="D8" i="21"/>
  <c r="F7" i="21"/>
  <c r="E7" i="21"/>
  <c r="D21" i="1" s="1"/>
  <c r="D7" i="21"/>
  <c r="F6" i="21"/>
  <c r="E6" i="21"/>
  <c r="D6" i="21"/>
  <c r="F5" i="21"/>
  <c r="E5" i="21"/>
  <c r="F21" i="1" s="1"/>
  <c r="D5" i="21"/>
  <c r="F4" i="21"/>
  <c r="F24" i="21" s="1"/>
  <c r="H21" i="1" s="1"/>
  <c r="E4" i="21"/>
  <c r="B21" i="1" s="1"/>
  <c r="D4" i="21"/>
  <c r="F23" i="20"/>
  <c r="E23" i="20"/>
  <c r="D23" i="20"/>
  <c r="F22" i="20"/>
  <c r="E22" i="20"/>
  <c r="D22" i="20"/>
  <c r="F21" i="20"/>
  <c r="E21" i="20"/>
  <c r="D21" i="20"/>
  <c r="F20" i="20"/>
  <c r="E20" i="20"/>
  <c r="D20" i="20"/>
  <c r="F19" i="20"/>
  <c r="E19" i="20"/>
  <c r="D19" i="20"/>
  <c r="F18" i="20"/>
  <c r="E18" i="20"/>
  <c r="D18" i="20"/>
  <c r="F17" i="20"/>
  <c r="E17" i="20"/>
  <c r="D17" i="20"/>
  <c r="F16" i="20"/>
  <c r="E16" i="20"/>
  <c r="D16" i="20"/>
  <c r="F15" i="20"/>
  <c r="E15" i="20"/>
  <c r="D15" i="20"/>
  <c r="F14" i="20"/>
  <c r="E14" i="20"/>
  <c r="D14" i="20"/>
  <c r="F13" i="20"/>
  <c r="E13" i="20"/>
  <c r="D13" i="20"/>
  <c r="F12" i="20"/>
  <c r="E12" i="20"/>
  <c r="D12" i="20"/>
  <c r="F11" i="20"/>
  <c r="E11" i="20"/>
  <c r="D11" i="20"/>
  <c r="F10" i="20"/>
  <c r="E10" i="20"/>
  <c r="D10" i="20"/>
  <c r="F9" i="20"/>
  <c r="E9" i="20"/>
  <c r="F20" i="1" s="1"/>
  <c r="D9" i="20"/>
  <c r="F8" i="20"/>
  <c r="E8" i="20"/>
  <c r="D8" i="20"/>
  <c r="F7" i="20"/>
  <c r="E7" i="20"/>
  <c r="D20" i="1" s="1"/>
  <c r="D7" i="20"/>
  <c r="F6" i="20"/>
  <c r="E6" i="20"/>
  <c r="D6" i="20"/>
  <c r="F5" i="20"/>
  <c r="E5" i="20"/>
  <c r="D5" i="20"/>
  <c r="F4" i="20"/>
  <c r="E4" i="20"/>
  <c r="B20" i="1" s="1"/>
  <c r="D4" i="20"/>
  <c r="F23" i="19"/>
  <c r="E23" i="19"/>
  <c r="D23" i="19"/>
  <c r="F22" i="19"/>
  <c r="E22" i="19"/>
  <c r="D22" i="19"/>
  <c r="F21" i="19"/>
  <c r="E21" i="19"/>
  <c r="D21" i="19"/>
  <c r="F20" i="19"/>
  <c r="E20" i="19"/>
  <c r="D20" i="19"/>
  <c r="F19" i="19"/>
  <c r="E19" i="19"/>
  <c r="D19" i="19"/>
  <c r="F18" i="19"/>
  <c r="E18" i="19"/>
  <c r="D18" i="19"/>
  <c r="F17" i="19"/>
  <c r="E17" i="19"/>
  <c r="D17" i="19"/>
  <c r="F16" i="19"/>
  <c r="E16" i="19"/>
  <c r="F19" i="1" s="1"/>
  <c r="D16" i="19"/>
  <c r="F15" i="19"/>
  <c r="E15" i="19"/>
  <c r="D15" i="19"/>
  <c r="F14" i="19"/>
  <c r="E14" i="19"/>
  <c r="D14" i="19"/>
  <c r="F13" i="19"/>
  <c r="E13" i="19"/>
  <c r="D13" i="19"/>
  <c r="F12" i="19"/>
  <c r="E12" i="19"/>
  <c r="D12" i="19"/>
  <c r="F11" i="19"/>
  <c r="E11" i="19"/>
  <c r="D11" i="19"/>
  <c r="F10" i="19"/>
  <c r="E10" i="19"/>
  <c r="D10" i="19"/>
  <c r="F9" i="19"/>
  <c r="E9" i="19"/>
  <c r="D9" i="19"/>
  <c r="F8" i="19"/>
  <c r="E8" i="19"/>
  <c r="B19" i="1" s="1"/>
  <c r="D8" i="19"/>
  <c r="F7" i="19"/>
  <c r="E7" i="19"/>
  <c r="D19" i="1" s="1"/>
  <c r="D7" i="19"/>
  <c r="F6" i="19"/>
  <c r="E6" i="19"/>
  <c r="D6" i="19"/>
  <c r="F5" i="19"/>
  <c r="E5" i="19"/>
  <c r="D5" i="19"/>
  <c r="F4" i="19"/>
  <c r="F24" i="19" s="1"/>
  <c r="H19" i="1" s="1"/>
  <c r="E4" i="19"/>
  <c r="D4" i="19"/>
  <c r="F23" i="18"/>
  <c r="E23" i="18"/>
  <c r="D23" i="18"/>
  <c r="F22" i="18"/>
  <c r="E22" i="18"/>
  <c r="D22" i="18"/>
  <c r="F21" i="18"/>
  <c r="E21" i="18"/>
  <c r="D21" i="18"/>
  <c r="F20" i="18"/>
  <c r="E20" i="18"/>
  <c r="D20" i="18"/>
  <c r="F19" i="18"/>
  <c r="E19" i="18"/>
  <c r="D19" i="18"/>
  <c r="F18" i="18"/>
  <c r="E18" i="18"/>
  <c r="D18" i="18"/>
  <c r="F17" i="18"/>
  <c r="E17" i="18"/>
  <c r="D17" i="18"/>
  <c r="F16" i="18"/>
  <c r="E16" i="18"/>
  <c r="D16" i="18"/>
  <c r="F15" i="18"/>
  <c r="E15" i="18"/>
  <c r="D15" i="18"/>
  <c r="F14" i="18"/>
  <c r="E14" i="18"/>
  <c r="D14" i="18"/>
  <c r="F13" i="18"/>
  <c r="E13" i="18"/>
  <c r="D13" i="18"/>
  <c r="F12" i="18"/>
  <c r="E12" i="18"/>
  <c r="D12" i="18"/>
  <c r="F11" i="18"/>
  <c r="E11" i="18"/>
  <c r="D11" i="18"/>
  <c r="F10" i="18"/>
  <c r="E10" i="18"/>
  <c r="D10" i="18"/>
  <c r="F9" i="18"/>
  <c r="E9" i="18"/>
  <c r="F18" i="1" s="1"/>
  <c r="D9" i="18"/>
  <c r="F8" i="18"/>
  <c r="E8" i="18"/>
  <c r="D8" i="18"/>
  <c r="F7" i="18"/>
  <c r="E7" i="18"/>
  <c r="D18" i="1" s="1"/>
  <c r="D7" i="18"/>
  <c r="F6" i="18"/>
  <c r="E6" i="18"/>
  <c r="D6" i="18"/>
  <c r="F5" i="18"/>
  <c r="E5" i="18"/>
  <c r="D5" i="18"/>
  <c r="F4" i="18"/>
  <c r="E4" i="18"/>
  <c r="B18" i="1" s="1"/>
  <c r="D4" i="18"/>
  <c r="F23" i="17"/>
  <c r="E23" i="17"/>
  <c r="D23" i="17"/>
  <c r="F22" i="17"/>
  <c r="E22" i="17"/>
  <c r="D22" i="17"/>
  <c r="F21" i="17"/>
  <c r="E21" i="17"/>
  <c r="D21" i="17"/>
  <c r="F20" i="17"/>
  <c r="E20" i="17"/>
  <c r="D20" i="17"/>
  <c r="F19" i="17"/>
  <c r="E19" i="17"/>
  <c r="D19" i="17"/>
  <c r="F18" i="17"/>
  <c r="E18" i="17"/>
  <c r="D18" i="17"/>
  <c r="F17" i="17"/>
  <c r="E17" i="17"/>
  <c r="D17" i="17"/>
  <c r="F16" i="17"/>
  <c r="E16" i="17"/>
  <c r="F17" i="1" s="1"/>
  <c r="D16" i="17"/>
  <c r="F15" i="17"/>
  <c r="E15" i="17"/>
  <c r="D15" i="17"/>
  <c r="F14" i="17"/>
  <c r="E14" i="17"/>
  <c r="D14" i="17"/>
  <c r="F13" i="17"/>
  <c r="E13" i="17"/>
  <c r="D13" i="17"/>
  <c r="F12" i="17"/>
  <c r="E12" i="17"/>
  <c r="D12" i="17"/>
  <c r="F11" i="17"/>
  <c r="E11" i="17"/>
  <c r="D11" i="17"/>
  <c r="F10" i="17"/>
  <c r="E10" i="17"/>
  <c r="D10" i="17"/>
  <c r="F9" i="17"/>
  <c r="E9" i="17"/>
  <c r="D9" i="17"/>
  <c r="F8" i="17"/>
  <c r="E8" i="17"/>
  <c r="B17" i="1" s="1"/>
  <c r="D8" i="17"/>
  <c r="F7" i="17"/>
  <c r="E7" i="17"/>
  <c r="D17" i="1" s="1"/>
  <c r="D7" i="17"/>
  <c r="F6" i="17"/>
  <c r="E6" i="17"/>
  <c r="D6" i="17"/>
  <c r="F5" i="17"/>
  <c r="E5" i="17"/>
  <c r="D5" i="17"/>
  <c r="F4" i="17"/>
  <c r="F24" i="17" s="1"/>
  <c r="H17" i="1" s="1"/>
  <c r="E4" i="17"/>
  <c r="D4" i="17"/>
  <c r="F23" i="16"/>
  <c r="E23" i="16"/>
  <c r="D23" i="16"/>
  <c r="F22" i="16"/>
  <c r="E22" i="16"/>
  <c r="D22" i="16"/>
  <c r="F21" i="16"/>
  <c r="E21" i="16"/>
  <c r="D21" i="16"/>
  <c r="F20" i="16"/>
  <c r="E20" i="16"/>
  <c r="D20" i="16"/>
  <c r="F19" i="16"/>
  <c r="E19" i="16"/>
  <c r="D19" i="16"/>
  <c r="F18" i="16"/>
  <c r="E18" i="16"/>
  <c r="D18" i="16"/>
  <c r="F17" i="16"/>
  <c r="E17" i="16"/>
  <c r="D17" i="16"/>
  <c r="F16" i="16"/>
  <c r="E16" i="16"/>
  <c r="D16" i="16"/>
  <c r="F15" i="16"/>
  <c r="E15" i="16"/>
  <c r="D15" i="16"/>
  <c r="F14" i="16"/>
  <c r="E14" i="16"/>
  <c r="D14" i="16"/>
  <c r="F13" i="16"/>
  <c r="E13" i="16"/>
  <c r="D13" i="16"/>
  <c r="F12" i="16"/>
  <c r="E12" i="16"/>
  <c r="D12" i="16"/>
  <c r="F11" i="16"/>
  <c r="E11" i="16"/>
  <c r="D11" i="16"/>
  <c r="F10" i="16"/>
  <c r="E10" i="16"/>
  <c r="D10" i="16"/>
  <c r="F9" i="16"/>
  <c r="E9" i="16"/>
  <c r="D9" i="16"/>
  <c r="F8" i="16"/>
  <c r="E8" i="16"/>
  <c r="D8" i="16"/>
  <c r="F7" i="16"/>
  <c r="E7" i="16"/>
  <c r="D16" i="1" s="1"/>
  <c r="D7" i="16"/>
  <c r="F6" i="16"/>
  <c r="E6" i="16"/>
  <c r="D6" i="16"/>
  <c r="F5" i="16"/>
  <c r="E5" i="16"/>
  <c r="F16" i="1" s="1"/>
  <c r="D5" i="16"/>
  <c r="F4" i="16"/>
  <c r="E4" i="16"/>
  <c r="B16" i="1" s="1"/>
  <c r="D4" i="16"/>
  <c r="F23" i="15"/>
  <c r="E23" i="15"/>
  <c r="D23" i="15"/>
  <c r="F22" i="15"/>
  <c r="E22" i="15"/>
  <c r="D22" i="15"/>
  <c r="F21" i="15"/>
  <c r="E21" i="15"/>
  <c r="D21" i="15"/>
  <c r="F20" i="15"/>
  <c r="E20" i="15"/>
  <c r="D20" i="15"/>
  <c r="F19" i="15"/>
  <c r="E19" i="15"/>
  <c r="D19" i="15"/>
  <c r="F18" i="15"/>
  <c r="E18" i="15"/>
  <c r="D18" i="15"/>
  <c r="F17" i="15"/>
  <c r="E17" i="15"/>
  <c r="D17" i="15"/>
  <c r="F16" i="15"/>
  <c r="E16" i="15"/>
  <c r="D16" i="15"/>
  <c r="F15" i="15"/>
  <c r="E15" i="15"/>
  <c r="D15" i="15"/>
  <c r="F14" i="15"/>
  <c r="E14" i="15"/>
  <c r="D14" i="15"/>
  <c r="F13" i="15"/>
  <c r="E13" i="15"/>
  <c r="D13" i="15"/>
  <c r="F12" i="15"/>
  <c r="E12" i="15"/>
  <c r="D12" i="15"/>
  <c r="F11" i="15"/>
  <c r="E11" i="15"/>
  <c r="D11" i="15"/>
  <c r="F10" i="15"/>
  <c r="E10" i="15"/>
  <c r="D10" i="15"/>
  <c r="F9" i="15"/>
  <c r="E9" i="15"/>
  <c r="D9" i="15"/>
  <c r="F8" i="15"/>
  <c r="E8" i="15"/>
  <c r="D8" i="15"/>
  <c r="F7" i="15"/>
  <c r="E7" i="15"/>
  <c r="D15" i="1" s="1"/>
  <c r="D7" i="15"/>
  <c r="F6" i="15"/>
  <c r="E6" i="15"/>
  <c r="D6" i="15"/>
  <c r="F5" i="15"/>
  <c r="E5" i="15"/>
  <c r="F15" i="1" s="1"/>
  <c r="D5" i="15"/>
  <c r="F4" i="15"/>
  <c r="F24" i="15" s="1"/>
  <c r="H15" i="1" s="1"/>
  <c r="E4" i="15"/>
  <c r="B15" i="1" s="1"/>
  <c r="D4" i="15"/>
  <c r="F23" i="14"/>
  <c r="E23" i="14"/>
  <c r="D23" i="14"/>
  <c r="F22" i="14"/>
  <c r="E22" i="14"/>
  <c r="D22" i="14"/>
  <c r="F21" i="14"/>
  <c r="E21" i="14"/>
  <c r="D21" i="14"/>
  <c r="F20" i="14"/>
  <c r="E20" i="14"/>
  <c r="D20" i="14"/>
  <c r="F19" i="14"/>
  <c r="E19" i="14"/>
  <c r="D19" i="14"/>
  <c r="F18" i="14"/>
  <c r="E18" i="14"/>
  <c r="D18" i="14"/>
  <c r="F17" i="14"/>
  <c r="E17" i="14"/>
  <c r="D17" i="14"/>
  <c r="F16" i="14"/>
  <c r="E16" i="14"/>
  <c r="D16" i="14"/>
  <c r="F15" i="14"/>
  <c r="E15" i="14"/>
  <c r="D15" i="14"/>
  <c r="F14" i="14"/>
  <c r="E14" i="14"/>
  <c r="D14" i="14"/>
  <c r="F13" i="14"/>
  <c r="E13" i="14"/>
  <c r="D13" i="14"/>
  <c r="F12" i="14"/>
  <c r="E12" i="14"/>
  <c r="D14" i="1" s="1"/>
  <c r="D12" i="14"/>
  <c r="F11" i="14"/>
  <c r="E11" i="14"/>
  <c r="D11" i="14"/>
  <c r="F10" i="14"/>
  <c r="E10" i="14"/>
  <c r="D10" i="14"/>
  <c r="F9" i="14"/>
  <c r="E9" i="14"/>
  <c r="F14" i="1" s="1"/>
  <c r="D9" i="14"/>
  <c r="F8" i="14"/>
  <c r="E8" i="14"/>
  <c r="D8" i="14"/>
  <c r="F7" i="14"/>
  <c r="E7" i="14"/>
  <c r="D7" i="14"/>
  <c r="F6" i="14"/>
  <c r="E6" i="14"/>
  <c r="D6" i="14"/>
  <c r="F5" i="14"/>
  <c r="E5" i="14"/>
  <c r="D5" i="14"/>
  <c r="F4" i="14"/>
  <c r="E4" i="14"/>
  <c r="B14" i="1" s="1"/>
  <c r="D4" i="14"/>
  <c r="F23" i="13"/>
  <c r="E23" i="13"/>
  <c r="D23" i="13"/>
  <c r="F22" i="13"/>
  <c r="E22" i="13"/>
  <c r="D22" i="13"/>
  <c r="F21" i="13"/>
  <c r="E21" i="13"/>
  <c r="D21" i="13"/>
  <c r="F20" i="13"/>
  <c r="E20" i="13"/>
  <c r="D20" i="13"/>
  <c r="F19" i="13"/>
  <c r="E19" i="13"/>
  <c r="D19" i="13"/>
  <c r="F18" i="13"/>
  <c r="E18" i="13"/>
  <c r="D18" i="13"/>
  <c r="F17" i="13"/>
  <c r="E17" i="13"/>
  <c r="D17" i="13"/>
  <c r="F16" i="13"/>
  <c r="E16" i="13"/>
  <c r="D16" i="13"/>
  <c r="F15" i="13"/>
  <c r="E15" i="13"/>
  <c r="D15" i="13"/>
  <c r="F14" i="13"/>
  <c r="E14" i="13"/>
  <c r="D14" i="13"/>
  <c r="F13" i="13"/>
  <c r="E13" i="13"/>
  <c r="D13" i="13"/>
  <c r="F12" i="13"/>
  <c r="E12" i="13"/>
  <c r="D12" i="13"/>
  <c r="F11" i="13"/>
  <c r="E11" i="13"/>
  <c r="D11" i="13"/>
  <c r="F10" i="13"/>
  <c r="E10" i="13"/>
  <c r="D10" i="13"/>
  <c r="F9" i="13"/>
  <c r="E9" i="13"/>
  <c r="D9" i="13"/>
  <c r="F8" i="13"/>
  <c r="E8" i="13"/>
  <c r="D8" i="13"/>
  <c r="F7" i="13"/>
  <c r="E7" i="13"/>
  <c r="D13" i="1" s="1"/>
  <c r="D7" i="13"/>
  <c r="F6" i="13"/>
  <c r="E6" i="13"/>
  <c r="D6" i="13"/>
  <c r="F5" i="13"/>
  <c r="E5" i="13"/>
  <c r="F13" i="1" s="1"/>
  <c r="D5" i="13"/>
  <c r="F4" i="13"/>
  <c r="F24" i="13" s="1"/>
  <c r="H13" i="1" s="1"/>
  <c r="E4" i="13"/>
  <c r="B13" i="1" s="1"/>
  <c r="D4" i="13"/>
  <c r="F23" i="12"/>
  <c r="E23" i="12"/>
  <c r="D23" i="12"/>
  <c r="F22" i="12"/>
  <c r="E22" i="12"/>
  <c r="D22" i="12"/>
  <c r="F21" i="12"/>
  <c r="E21" i="12"/>
  <c r="D21" i="12"/>
  <c r="F20" i="12"/>
  <c r="E20" i="12"/>
  <c r="D20" i="12"/>
  <c r="F19" i="12"/>
  <c r="E19" i="12"/>
  <c r="D19" i="12"/>
  <c r="F18" i="12"/>
  <c r="E18" i="12"/>
  <c r="D18" i="12"/>
  <c r="F17" i="12"/>
  <c r="E17" i="12"/>
  <c r="D17" i="12"/>
  <c r="F16" i="12"/>
  <c r="E16" i="12"/>
  <c r="D16" i="12"/>
  <c r="F15" i="12"/>
  <c r="E15" i="12"/>
  <c r="D15" i="12"/>
  <c r="F14" i="12"/>
  <c r="E14" i="12"/>
  <c r="D14" i="12"/>
  <c r="F13" i="12"/>
  <c r="E13" i="12"/>
  <c r="D13" i="12"/>
  <c r="F12" i="12"/>
  <c r="E12" i="12"/>
  <c r="D12" i="12"/>
  <c r="F11" i="12"/>
  <c r="E11" i="12"/>
  <c r="D11" i="12"/>
  <c r="F10" i="12"/>
  <c r="E10" i="12"/>
  <c r="D10" i="12"/>
  <c r="F9" i="12"/>
  <c r="E9" i="12"/>
  <c r="D9" i="12"/>
  <c r="F8" i="12"/>
  <c r="E8" i="12"/>
  <c r="D8" i="12"/>
  <c r="F7" i="12"/>
  <c r="E7" i="12"/>
  <c r="D7" i="12"/>
  <c r="F6" i="12"/>
  <c r="E6" i="12"/>
  <c r="D6" i="12"/>
  <c r="F5" i="12"/>
  <c r="E5" i="12"/>
  <c r="D5" i="12"/>
  <c r="F4" i="12"/>
  <c r="E4" i="12"/>
  <c r="D4" i="12"/>
  <c r="F24" i="23" l="1"/>
  <c r="H23" i="1" s="1"/>
  <c r="F24" i="18"/>
  <c r="H18" i="1" s="1"/>
  <c r="F24" i="20"/>
  <c r="H20" i="1" s="1"/>
  <c r="F24" i="24"/>
  <c r="H24" i="1" s="1"/>
  <c r="F24" i="28"/>
  <c r="H28" i="1" s="1"/>
  <c r="F24" i="30"/>
  <c r="H30" i="1" s="1"/>
  <c r="F24" i="14"/>
  <c r="H14" i="1" s="1"/>
  <c r="F24" i="16"/>
  <c r="H16" i="1" s="1"/>
  <c r="F24" i="22"/>
  <c r="H22" i="1" s="1"/>
  <c r="F24" i="26"/>
  <c r="H26" i="1" s="1"/>
  <c r="F24" i="25"/>
  <c r="H25" i="1" s="1"/>
  <c r="F24" i="27"/>
  <c r="H27" i="1" s="1"/>
  <c r="F24" i="29"/>
  <c r="H29" i="1" s="1"/>
  <c r="F24" i="31"/>
  <c r="H31" i="1" s="1"/>
  <c r="F12" i="1"/>
  <c r="D12" i="1"/>
  <c r="B12" i="1"/>
  <c r="F24" i="12"/>
  <c r="H12" i="1" s="1"/>
  <c r="F23" i="11"/>
  <c r="E23" i="11"/>
  <c r="D23" i="11"/>
  <c r="F22" i="11"/>
  <c r="E22" i="11"/>
  <c r="D22" i="11"/>
  <c r="F21" i="11"/>
  <c r="E21" i="11"/>
  <c r="D21" i="11"/>
  <c r="F20" i="11"/>
  <c r="E20" i="11"/>
  <c r="D20" i="11"/>
  <c r="F19" i="11"/>
  <c r="E19" i="11"/>
  <c r="D19" i="11"/>
  <c r="F18" i="11"/>
  <c r="E18" i="11"/>
  <c r="D18" i="11"/>
  <c r="F17" i="11"/>
  <c r="E17" i="11"/>
  <c r="D17" i="11"/>
  <c r="F16" i="11"/>
  <c r="E16" i="11"/>
  <c r="D16" i="11"/>
  <c r="F15" i="11"/>
  <c r="E15" i="11"/>
  <c r="D15" i="11"/>
  <c r="F14" i="11"/>
  <c r="E14" i="11"/>
  <c r="D14" i="11"/>
  <c r="F13" i="11"/>
  <c r="E13" i="11"/>
  <c r="D13" i="11"/>
  <c r="F12" i="11"/>
  <c r="E12" i="11"/>
  <c r="D12" i="11"/>
  <c r="F11" i="11"/>
  <c r="E11" i="11"/>
  <c r="D11" i="11"/>
  <c r="F10" i="11"/>
  <c r="E10" i="11"/>
  <c r="D10" i="11"/>
  <c r="F9" i="11"/>
  <c r="E9" i="11"/>
  <c r="D9" i="11"/>
  <c r="F8" i="11"/>
  <c r="E8" i="11"/>
  <c r="D8" i="11"/>
  <c r="F7" i="11"/>
  <c r="E7" i="11"/>
  <c r="D7" i="11"/>
  <c r="F6" i="11"/>
  <c r="E6" i="11"/>
  <c r="D6" i="11"/>
  <c r="F5" i="11"/>
  <c r="E5" i="11"/>
  <c r="D5" i="11"/>
  <c r="F4" i="11"/>
  <c r="E4" i="11"/>
  <c r="D4" i="11"/>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F7" i="10"/>
  <c r="E7" i="10"/>
  <c r="D7" i="10"/>
  <c r="F6" i="10"/>
  <c r="E6" i="10"/>
  <c r="D6" i="10"/>
  <c r="F5" i="10"/>
  <c r="E5" i="10"/>
  <c r="D5" i="10"/>
  <c r="F4" i="10"/>
  <c r="F24" i="10" s="1"/>
  <c r="H10" i="1" s="1"/>
  <c r="E4" i="10"/>
  <c r="D4" i="10"/>
  <c r="F23" i="9"/>
  <c r="E23" i="9"/>
  <c r="D23" i="9"/>
  <c r="F22" i="9"/>
  <c r="E22" i="9"/>
  <c r="D22" i="9"/>
  <c r="F21" i="9"/>
  <c r="E21" i="9"/>
  <c r="D21" i="9"/>
  <c r="F20" i="9"/>
  <c r="E20" i="9"/>
  <c r="D20" i="9"/>
  <c r="F19" i="9"/>
  <c r="E19" i="9"/>
  <c r="D19" i="9"/>
  <c r="F18" i="9"/>
  <c r="E18" i="9"/>
  <c r="D18" i="9"/>
  <c r="F17" i="9"/>
  <c r="E17" i="9"/>
  <c r="D17" i="9"/>
  <c r="F16" i="9"/>
  <c r="E16" i="9"/>
  <c r="D16" i="9"/>
  <c r="F15" i="9"/>
  <c r="E15" i="9"/>
  <c r="D15" i="9"/>
  <c r="F14" i="9"/>
  <c r="E14" i="9"/>
  <c r="D14" i="9"/>
  <c r="F13" i="9"/>
  <c r="E13" i="9"/>
  <c r="D13" i="9"/>
  <c r="F12" i="9"/>
  <c r="E12" i="9"/>
  <c r="D12" i="9"/>
  <c r="F11" i="9"/>
  <c r="E11" i="9"/>
  <c r="D11" i="9"/>
  <c r="F10" i="9"/>
  <c r="E10" i="9"/>
  <c r="D10" i="9"/>
  <c r="F9" i="9"/>
  <c r="E9" i="9"/>
  <c r="D9" i="9"/>
  <c r="F8" i="9"/>
  <c r="E8" i="9"/>
  <c r="D8" i="9"/>
  <c r="F7" i="9"/>
  <c r="E7" i="9"/>
  <c r="D7" i="9"/>
  <c r="F6" i="9"/>
  <c r="E6" i="9"/>
  <c r="D6" i="9"/>
  <c r="F5" i="9"/>
  <c r="E5" i="9"/>
  <c r="D5" i="9"/>
  <c r="F4" i="9"/>
  <c r="E4" i="9"/>
  <c r="D4" i="9"/>
  <c r="F23" i="8"/>
  <c r="E23" i="8"/>
  <c r="D23"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F4" i="8"/>
  <c r="E4" i="8"/>
  <c r="D4" i="8"/>
  <c r="F23" i="7"/>
  <c r="E23" i="7"/>
  <c r="D23" i="7"/>
  <c r="F22" i="7"/>
  <c r="E22" i="7"/>
  <c r="D22" i="7"/>
  <c r="F21" i="7"/>
  <c r="E21" i="7"/>
  <c r="D21" i="7"/>
  <c r="F20" i="7"/>
  <c r="E20" i="7"/>
  <c r="D20" i="7"/>
  <c r="F19" i="7"/>
  <c r="E19" i="7"/>
  <c r="D19" i="7"/>
  <c r="F18" i="7"/>
  <c r="E18" i="7"/>
  <c r="D18" i="7"/>
  <c r="F17" i="7"/>
  <c r="E17" i="7"/>
  <c r="D17" i="7"/>
  <c r="F16" i="7"/>
  <c r="E16" i="7"/>
  <c r="D16" i="7"/>
  <c r="F15" i="7"/>
  <c r="E15" i="7"/>
  <c r="D15" i="7"/>
  <c r="F14" i="7"/>
  <c r="E14" i="7"/>
  <c r="D14" i="7"/>
  <c r="F13" i="7"/>
  <c r="E13" i="7"/>
  <c r="D13" i="7"/>
  <c r="F12" i="7"/>
  <c r="E12" i="7"/>
  <c r="D12" i="7"/>
  <c r="F11" i="7"/>
  <c r="E11" i="7"/>
  <c r="D11" i="7"/>
  <c r="F10" i="7"/>
  <c r="E10" i="7"/>
  <c r="D10" i="7"/>
  <c r="F9" i="7"/>
  <c r="E9" i="7"/>
  <c r="D9" i="7"/>
  <c r="F8" i="7"/>
  <c r="E8" i="7"/>
  <c r="D8" i="7"/>
  <c r="F7" i="7"/>
  <c r="E7" i="7"/>
  <c r="D7" i="7"/>
  <c r="F6" i="7"/>
  <c r="E6" i="7"/>
  <c r="D6" i="7"/>
  <c r="F5" i="7"/>
  <c r="E5" i="7"/>
  <c r="D5" i="7"/>
  <c r="F4" i="7"/>
  <c r="E4" i="7"/>
  <c r="D4" i="7"/>
  <c r="F23" i="6"/>
  <c r="E23" i="6"/>
  <c r="D23" i="6"/>
  <c r="F22" i="6"/>
  <c r="E22" i="6"/>
  <c r="D22" i="6"/>
  <c r="F21" i="6"/>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F24" i="6" s="1"/>
  <c r="H6" i="1" s="1"/>
  <c r="E4" i="6"/>
  <c r="D4" i="6"/>
  <c r="F23" i="5"/>
  <c r="E23" i="5"/>
  <c r="D23" i="5"/>
  <c r="F22" i="5"/>
  <c r="E22" i="5"/>
  <c r="D22" i="5"/>
  <c r="F21" i="5"/>
  <c r="E21" i="5"/>
  <c r="D21" i="5"/>
  <c r="F20" i="5"/>
  <c r="E20" i="5"/>
  <c r="D20" i="5"/>
  <c r="F19" i="5"/>
  <c r="E19" i="5"/>
  <c r="D19" i="5"/>
  <c r="F18" i="5"/>
  <c r="E18" i="5"/>
  <c r="D18" i="5"/>
  <c r="F17" i="5"/>
  <c r="E17" i="5"/>
  <c r="D17" i="5"/>
  <c r="F16" i="5"/>
  <c r="E16" i="5"/>
  <c r="D16" i="5"/>
  <c r="F15" i="5"/>
  <c r="E15" i="5"/>
  <c r="D15" i="5"/>
  <c r="F14" i="5"/>
  <c r="E14" i="5"/>
  <c r="D14" i="5"/>
  <c r="F13" i="5"/>
  <c r="E13" i="5"/>
  <c r="D13" i="5"/>
  <c r="F12" i="5"/>
  <c r="E12" i="5"/>
  <c r="D12" i="5"/>
  <c r="F11" i="5"/>
  <c r="E11" i="5"/>
  <c r="D11" i="5"/>
  <c r="F10" i="5"/>
  <c r="E10" i="5"/>
  <c r="D10" i="5"/>
  <c r="F9" i="5"/>
  <c r="E9" i="5"/>
  <c r="D9" i="5"/>
  <c r="F8" i="5"/>
  <c r="E8" i="5"/>
  <c r="D8" i="5"/>
  <c r="F7" i="5"/>
  <c r="E7" i="5"/>
  <c r="D7" i="5"/>
  <c r="F6" i="5"/>
  <c r="E6" i="5"/>
  <c r="D6" i="5"/>
  <c r="F5" i="5"/>
  <c r="E5" i="5"/>
  <c r="D5" i="5"/>
  <c r="F4" i="5"/>
  <c r="E4" i="5"/>
  <c r="D4" i="5"/>
  <c r="F23" i="4"/>
  <c r="E23" i="4"/>
  <c r="D23" i="4"/>
  <c r="F22" i="4"/>
  <c r="E22" i="4"/>
  <c r="D22" i="4"/>
  <c r="F21" i="4"/>
  <c r="E21" i="4"/>
  <c r="D21" i="4"/>
  <c r="F20" i="4"/>
  <c r="E20" i="4"/>
  <c r="D20" i="4"/>
  <c r="F19" i="4"/>
  <c r="E19" i="4"/>
  <c r="D19" i="4"/>
  <c r="F18" i="4"/>
  <c r="E18" i="4"/>
  <c r="D18" i="4"/>
  <c r="F17" i="4"/>
  <c r="E17" i="4"/>
  <c r="D17" i="4"/>
  <c r="F16" i="4"/>
  <c r="E16" i="4"/>
  <c r="D16" i="4"/>
  <c r="F15" i="4"/>
  <c r="E15" i="4"/>
  <c r="D15" i="4"/>
  <c r="F14" i="4"/>
  <c r="E14" i="4"/>
  <c r="D14" i="4"/>
  <c r="F13" i="4"/>
  <c r="E13" i="4"/>
  <c r="D13" i="4"/>
  <c r="F12" i="4"/>
  <c r="E12" i="4"/>
  <c r="D12" i="4"/>
  <c r="F11" i="4"/>
  <c r="E11" i="4"/>
  <c r="D11" i="4"/>
  <c r="F10" i="4"/>
  <c r="E10" i="4"/>
  <c r="D10" i="4"/>
  <c r="F9" i="4"/>
  <c r="E9" i="4"/>
  <c r="D9" i="4"/>
  <c r="F8" i="4"/>
  <c r="E8" i="4"/>
  <c r="D8" i="4"/>
  <c r="F7" i="4"/>
  <c r="E7" i="4"/>
  <c r="D7" i="4"/>
  <c r="F6" i="4"/>
  <c r="E6" i="4"/>
  <c r="D6" i="4"/>
  <c r="F5" i="4"/>
  <c r="E5" i="4"/>
  <c r="D5" i="4"/>
  <c r="F4" i="4"/>
  <c r="F24" i="4" s="1"/>
  <c r="H4" i="1" s="1"/>
  <c r="E4" i="4"/>
  <c r="D4" i="4"/>
  <c r="F23" i="3"/>
  <c r="E23" i="3"/>
  <c r="D23" i="3"/>
  <c r="F22" i="3"/>
  <c r="E22" i="3"/>
  <c r="D22" i="3"/>
  <c r="F21" i="3"/>
  <c r="E21" i="3"/>
  <c r="D21" i="3"/>
  <c r="F20" i="3"/>
  <c r="E20" i="3"/>
  <c r="D20" i="3"/>
  <c r="F19" i="3"/>
  <c r="E19" i="3"/>
  <c r="D19" i="3"/>
  <c r="F18" i="3"/>
  <c r="E18" i="3"/>
  <c r="D18" i="3"/>
  <c r="F17" i="3"/>
  <c r="E17" i="3"/>
  <c r="D17" i="3"/>
  <c r="F16" i="3"/>
  <c r="E16" i="3"/>
  <c r="D16" i="3"/>
  <c r="F15" i="3"/>
  <c r="E15" i="3"/>
  <c r="D15" i="3"/>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5" i="2"/>
  <c r="F6" i="2"/>
  <c r="F7" i="2"/>
  <c r="F8" i="2"/>
  <c r="F9" i="2"/>
  <c r="F10" i="2"/>
  <c r="F11" i="2"/>
  <c r="F12" i="2"/>
  <c r="F13" i="2"/>
  <c r="F14" i="2"/>
  <c r="F15" i="2"/>
  <c r="F16" i="2"/>
  <c r="F17" i="2"/>
  <c r="F18" i="2"/>
  <c r="F19" i="2"/>
  <c r="F20" i="2"/>
  <c r="F21" i="2"/>
  <c r="F22" i="2"/>
  <c r="F23" i="2"/>
  <c r="F4" i="2"/>
  <c r="F24" i="5" l="1"/>
  <c r="H5" i="1" s="1"/>
  <c r="F24" i="7"/>
  <c r="H7" i="1" s="1"/>
  <c r="D11" i="1"/>
  <c r="B11" i="1"/>
  <c r="F24" i="8"/>
  <c r="H8" i="1" s="1"/>
  <c r="F24" i="9"/>
  <c r="H9" i="1" s="1"/>
  <c r="F11" i="1"/>
  <c r="F24" i="11"/>
  <c r="H11" i="1" s="1"/>
  <c r="F24" i="3"/>
  <c r="H3" i="1" s="1"/>
  <c r="F24" i="2"/>
  <c r="H2" i="1" s="1"/>
  <c r="A3" i="1" l="1"/>
  <c r="E6" i="2"/>
  <c r="E23" i="2"/>
  <c r="E21" i="2"/>
  <c r="E20" i="2"/>
  <c r="E18" i="2"/>
  <c r="E17" i="2"/>
  <c r="E15" i="2"/>
  <c r="E14" i="2"/>
  <c r="E12" i="2"/>
  <c r="E11" i="2"/>
  <c r="E10" i="2"/>
  <c r="E9" i="2"/>
  <c r="E8" i="2"/>
  <c r="E7" i="2"/>
  <c r="E22" i="2"/>
  <c r="E19" i="2"/>
  <c r="E16" i="2"/>
  <c r="E13" i="2"/>
  <c r="E5" i="2"/>
  <c r="E4" i="2"/>
  <c r="B2" i="1" s="1"/>
  <c r="A10" i="1"/>
  <c r="A9" i="1"/>
  <c r="A8" i="1"/>
  <c r="A7" i="1"/>
  <c r="A6" i="1"/>
  <c r="A5" i="1"/>
  <c r="A4" i="1"/>
  <c r="A2" i="1"/>
  <c r="D5" i="2"/>
  <c r="D6" i="2"/>
  <c r="D7" i="2"/>
  <c r="D8" i="2"/>
  <c r="D9" i="2"/>
  <c r="D10" i="2"/>
  <c r="D11" i="2"/>
  <c r="D12" i="2"/>
  <c r="D13" i="2"/>
  <c r="D14" i="2"/>
  <c r="D15" i="2"/>
  <c r="D16" i="2"/>
  <c r="D17" i="2"/>
  <c r="D18" i="2"/>
  <c r="D19" i="2"/>
  <c r="D20" i="2"/>
  <c r="D21" i="2"/>
  <c r="D22" i="2"/>
  <c r="D23" i="2"/>
  <c r="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 Heister-Swart</author>
  </authors>
  <commentList>
    <comment ref="C1" authorId="0" shapeId="0" xr:uid="{00000000-0006-0000-0000-000001000000}">
      <text>
        <r>
          <rPr>
            <sz val="9"/>
            <color indexed="81"/>
            <rFont val="Tahoma"/>
            <family val="2"/>
          </rPr>
          <t>7-8 = Laag
9-19 = Gemiddeld
20-28 = Hoog</t>
        </r>
      </text>
    </comment>
    <comment ref="E1" authorId="0" shapeId="0" xr:uid="{00000000-0006-0000-0000-000002000000}">
      <text>
        <r>
          <rPr>
            <sz val="9"/>
            <color indexed="81"/>
            <rFont val="Tahoma"/>
            <family val="2"/>
          </rPr>
          <t>6-9 = Laag
10-17 = Gemiddeld
18-24 = Hoog</t>
        </r>
      </text>
    </comment>
    <comment ref="G1" authorId="0" shapeId="0" xr:uid="{00000000-0006-0000-0000-000003000000}">
      <text>
        <r>
          <rPr>
            <sz val="9"/>
            <color indexed="81"/>
            <rFont val="Tahoma"/>
            <family val="2"/>
          </rPr>
          <t>7-17 = Laag
18-25 = Gemiddeld
26-28 = Hoog</t>
        </r>
      </text>
    </comment>
  </commentList>
</comments>
</file>

<file path=xl/sharedStrings.xml><?xml version="1.0" encoding="utf-8"?>
<sst xmlns="http://schemas.openxmlformats.org/spreadsheetml/2006/main" count="760" uniqueCount="35">
  <si>
    <t>Naam Leerling</t>
  </si>
  <si>
    <t>Totaalscore C1
Leesplezier</t>
  </si>
  <si>
    <t>Beoordeling C1</t>
  </si>
  <si>
    <t>Beoordeling C2</t>
  </si>
  <si>
    <t>Beoordeling C3</t>
  </si>
  <si>
    <t>Ik lees graag in mijn vrije tijd</t>
  </si>
  <si>
    <t>Stelling</t>
  </si>
  <si>
    <t>Ik heb extra hulp nodig bij lezen</t>
  </si>
  <si>
    <t>Ik houd wel van een moeilijk boek</t>
  </si>
  <si>
    <t>Als ik boeken moet lezen voor …</t>
  </si>
  <si>
    <t>Lezen ontspant me</t>
  </si>
  <si>
    <t>Ik kan lange woorden goed hard…</t>
  </si>
  <si>
    <t>Ik denk vaak: 'ik wil dit lezen'</t>
  </si>
  <si>
    <t>Ik kan alle woorden makkelijk …</t>
  </si>
  <si>
    <t>Ik zou willen dat ik voor school …</t>
  </si>
  <si>
    <t>Ik vind lezen saai</t>
  </si>
  <si>
    <t>Ik ben een goede lezer</t>
  </si>
  <si>
    <t>ik word vrolijk van lezen</t>
  </si>
  <si>
    <t>Ik heb het gevoel dat andere …</t>
  </si>
  <si>
    <t>Ik word zenuwachtig als ik eraan …</t>
  </si>
  <si>
    <t>Ik vind het leuk als boeken me …</t>
  </si>
  <si>
    <t>Hardop voorlezen in de klas is …</t>
  </si>
  <si>
    <t>Ik kies makkelijkere boeken, …</t>
  </si>
  <si>
    <t>Ik vind het leuk om lang achter …</t>
  </si>
  <si>
    <t>Ik maak veel leesfouten</t>
  </si>
  <si>
    <t>Ik lees zo weinig mogelijk</t>
  </si>
  <si>
    <t>Score</t>
  </si>
  <si>
    <t>Antwoord</t>
  </si>
  <si>
    <t>Naam:</t>
  </si>
  <si>
    <t>Hergecodeerd antwoord</t>
  </si>
  <si>
    <t>Totaalscore C2
Leesvertrouwen</t>
  </si>
  <si>
    <t>Bijlage bij de Leesmotivatievragenlijst in Toolbox | Leesbevordering vmbo (2019)</t>
  </si>
  <si>
    <t>Toelichting</t>
  </si>
  <si>
    <t>Totaalscore C3
Leesaanpak*</t>
  </si>
  <si>
    <t>In dit excel-document kunnen de resultaten worden verzameld van de leesmotivatievragenlijsten die door de leerlingen zijn ingevuld. De door de leerlingen gekozen antwoorden kunnen op de tabbladen Lln1 t/m Lln30 worden ingevuld (Lln staat voor 'leerling') in de kolom 'Score' ingevuld. Bij het invullen van de score kan de naam van de leerling in de cel achter 'naam:', cel B1, worden ingevuld. De naam van de leerling en de ingevulde scores worden vervolgens automatisch op dit tabblad (TotaalOverzicht) samengevoegd en gekoppeld aan de betekenis van de score (Laag, Gemiddeld, Hoog) op de verschillende aspecten van leesmotivatie: leesplezier, leesaanpak en leesvertrouwen.
* Leerlingen die 'Hoog' scoren op Leesaanpak proberen lezen te vermijden. Leerlingen die hier laag op scoren proberen lezen weinig/minder te vermijden.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</si>
</sst>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0"/>
      <name val="Calibri"/>
      <family val="2"/>
      <scheme val="minor"/>
    </font>
    <font>
      <sz val="9"/>
      <color indexed="81"/>
      <name val="Tahoma"/>
      <family val="2"/>
    </font>
    <font>
      <sz val="12"/>
      <color theme="0"/>
      <name val="Segoe UI"/>
      <family val="2"/>
    </font>
    <font>
      <sz val="11"/>
      <color rgb="FF2F2F2F"/>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1"/>
      </left>
      <right/>
      <top style="thin">
        <color theme="0"/>
      </top>
      <bottom/>
      <diagonal/>
    </border>
    <border>
      <left/>
      <right/>
      <top style="thin">
        <color theme="0"/>
      </top>
      <bottom/>
      <diagonal/>
    </border>
    <border>
      <left/>
      <right style="thin">
        <color theme="1"/>
      </right>
      <top style="thin">
        <color theme="0"/>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1" xfId="0" applyBorder="1" applyAlignment="1">
      <alignment horizontal="left" vertical="center"/>
    </xf>
    <xf numFmtId="0" fontId="0" fillId="3" borderId="1" xfId="0" applyFill="1" applyBorder="1" applyAlignment="1">
      <alignment horizontal="left" vertical="center"/>
    </xf>
    <xf numFmtId="0" fontId="0" fillId="4" borderId="1" xfId="0"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wrapText="1"/>
    </xf>
    <xf numFmtId="0" fontId="0" fillId="4" borderId="1" xfId="0" applyFill="1" applyBorder="1" applyAlignment="1">
      <alignment wrapText="1"/>
    </xf>
    <xf numFmtId="0" fontId="0" fillId="2" borderId="1" xfId="0" applyFill="1" applyBorder="1" applyAlignment="1">
      <alignment wrapText="1"/>
    </xf>
    <xf numFmtId="0" fontId="2" fillId="0" borderId="0" xfId="0" applyFont="1" applyFill="1" applyAlignment="1">
      <alignment wrapText="1"/>
    </xf>
    <xf numFmtId="0" fontId="2" fillId="0" borderId="0" xfId="0" applyFont="1" applyFill="1" applyBorder="1" applyAlignment="1">
      <alignment horizontal="left" vertical="center" wrapText="1"/>
    </xf>
    <xf numFmtId="0" fontId="1" fillId="0" borderId="0" xfId="0" applyFont="1" applyAlignment="1">
      <alignment horizontal="left" vertical="center"/>
    </xf>
    <xf numFmtId="0" fontId="4" fillId="0" borderId="0" xfId="0" applyFont="1"/>
    <xf numFmtId="0" fontId="0" fillId="0" borderId="0" xfId="0" applyAlignment="1">
      <alignment vertical="top" wrapText="1"/>
    </xf>
    <xf numFmtId="0" fontId="0" fillId="0" borderId="1" xfId="0" applyFont="1" applyBorder="1" applyAlignment="1">
      <alignment horizontal="left" vertical="top"/>
    </xf>
    <xf numFmtId="0" fontId="0" fillId="0" borderId="0" xfId="0" applyFont="1" applyAlignment="1">
      <alignment vertical="top" wrapText="1"/>
    </xf>
    <xf numFmtId="0" fontId="0" fillId="3" borderId="1" xfId="0" applyFont="1" applyFill="1" applyBorder="1" applyAlignment="1">
      <alignment horizontal="center" vertical="top"/>
    </xf>
    <xf numFmtId="0" fontId="0" fillId="4" borderId="1" xfId="0" applyFont="1" applyFill="1" applyBorder="1" applyAlignment="1">
      <alignment horizontal="center" vertical="top"/>
    </xf>
    <xf numFmtId="0" fontId="0" fillId="2" borderId="1" xfId="0" applyFont="1" applyFill="1" applyBorder="1" applyAlignment="1">
      <alignment horizontal="center" vertical="top"/>
    </xf>
    <xf numFmtId="0" fontId="5" fillId="0" borderId="0" xfId="0" applyFont="1" applyAlignment="1">
      <alignment horizontal="left" vertical="top"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 fillId="0" borderId="6" xfId="0" applyFont="1" applyBorder="1"/>
    <xf numFmtId="0" fontId="1" fillId="0" borderId="1" xfId="0" applyFont="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cellXfs>
  <cellStyles count="1">
    <cellStyle name="Standaard" xfId="0" builtinId="0"/>
  </cellStyles>
  <dxfs count="9">
    <dxf>
      <font>
        <color theme="0"/>
      </font>
      <fill>
        <patternFill>
          <bgColor theme="5" tint="-0.24994659260841701"/>
        </patternFill>
      </fill>
    </dxf>
    <dxf>
      <font>
        <color theme="5" tint="0.59996337778862885"/>
      </font>
      <fill>
        <patternFill>
          <bgColor theme="5" tint="0.59996337778862885"/>
        </patternFill>
      </fill>
    </dxf>
    <dxf>
      <font>
        <color theme="0"/>
      </font>
      <fill>
        <patternFill>
          <bgColor theme="9" tint="-0.24994659260841701"/>
        </patternFill>
      </fill>
    </dxf>
    <dxf>
      <font>
        <color theme="9" tint="0.59996337778862885"/>
      </font>
      <fill>
        <patternFill>
          <bgColor theme="9" tint="0.59996337778862885"/>
        </patternFill>
      </fill>
    </dxf>
    <dxf>
      <font>
        <color theme="0"/>
      </font>
      <fill>
        <patternFill>
          <bgColor theme="4" tint="-0.24994659260841701"/>
        </patternFill>
      </fill>
    </dxf>
    <dxf>
      <font>
        <color theme="4" tint="0.59996337778862885"/>
      </font>
      <fill>
        <patternFill>
          <bgColor theme="4" tint="0.59996337778862885"/>
        </patternFill>
      </fill>
    </dxf>
    <dxf>
      <font>
        <color theme="0"/>
      </font>
      <fill>
        <patternFill>
          <bgColor theme="4" tint="-0.24994659260841701"/>
        </patternFill>
      </fill>
    </dxf>
    <dxf>
      <font>
        <color theme="0"/>
      </font>
      <fill>
        <patternFill>
          <bgColor theme="9" tint="-0.24994659260841701"/>
        </patternFill>
      </fill>
    </dxf>
    <dxf>
      <font>
        <color theme="0"/>
      </font>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6</xdr:col>
      <xdr:colOff>799086</xdr:colOff>
      <xdr:row>50</xdr:row>
      <xdr:rowOff>180838</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7762220"/>
          <a:ext cx="8114286" cy="1095238"/>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abSelected="1" workbookViewId="0">
      <pane ySplit="1" topLeftCell="A2" activePane="bottomLeft" state="frozen"/>
      <selection pane="bottomLeft" activeCell="B9" sqref="B9"/>
    </sheetView>
  </sheetViews>
  <sheetFormatPr defaultRowHeight="15" x14ac:dyDescent="0.25"/>
  <cols>
    <col min="1" max="1" width="18.42578125" customWidth="1"/>
    <col min="2" max="7" width="17.5703125" customWidth="1"/>
    <col min="8" max="8" width="17.5703125" style="15" customWidth="1"/>
  </cols>
  <sheetData>
    <row r="1" spans="1:8" ht="31.35" customHeight="1" x14ac:dyDescent="0.25">
      <c r="A1" s="32" t="s">
        <v>0</v>
      </c>
      <c r="B1" s="33" t="s">
        <v>1</v>
      </c>
      <c r="C1" s="34" t="s">
        <v>2</v>
      </c>
      <c r="D1" s="35" t="s">
        <v>33</v>
      </c>
      <c r="E1" s="36" t="s">
        <v>4</v>
      </c>
      <c r="F1" s="37" t="s">
        <v>30</v>
      </c>
      <c r="G1" s="38" t="s">
        <v>3</v>
      </c>
      <c r="H1" s="17"/>
    </row>
    <row r="2" spans="1:8" ht="31.35" customHeight="1" x14ac:dyDescent="0.25">
      <c r="A2" s="16" t="str">
        <f>CONCATENATE("1. ",'Lln1'!B1)</f>
        <v xml:space="preserve">1. </v>
      </c>
      <c r="B2" s="18">
        <f>'Lln1'!E$4+'Lln1'!E$6+'Lln1'!E$8+'Lln1'!E$13+'Lln1'!E$15+'Lln1'!E$18+'Lln1'!E$21</f>
        <v>0</v>
      </c>
      <c r="C2" s="18" t="str">
        <f>IF(B2&lt;7,"FOUT",IF(B2&lt;=10,"Laag",IF(B2&lt;=17,"Gemiddeld",IF(B2&lt;=28,"Hoog", IF(B2&gt;28,"FOUT")))))</f>
        <v>FOUT</v>
      </c>
      <c r="D2" s="20">
        <f>'Lln1'!E$7+'Lln1'!E$10+'Lln1'!E$12+'Lln1'!E$17+'Lln1'!E$20+'Lln1'!E$23</f>
        <v>0</v>
      </c>
      <c r="E2" s="20" t="str">
        <f>IF(D2&lt;6,"FOUT",IF(D2&lt;=10,"Laag",IF(D2&lt;=15,"Gemiddeld",IF(D2&lt;=24,"Hoog", IF(D2&gt;24,"FOUT")))))</f>
        <v>FOUT</v>
      </c>
      <c r="F2" s="19">
        <f>'Lln1'!E$5+'Lln1'!E$9+'Lln1'!E$11+'Lln1'!E$14+'Lln1'!E$16+'Lln1'!E$19+'Lln1'!E$22</f>
        <v>0</v>
      </c>
      <c r="G2" s="19" t="str">
        <f>IF(F2&lt;7,"FOUT",IF(F2&lt;=19,"Laag",IF(F2&lt;=24,"Gemiddeld",IF(F2&lt;=28,"Hoog",IF(F2&gt;28,"FOUT")))))</f>
        <v>FOUT</v>
      </c>
      <c r="H2" s="21" t="str">
        <f>IF('Lln1'!F24=0," ","LET OP, LEGE CELLEN")</f>
        <v>LET OP, LEGE CELLEN</v>
      </c>
    </row>
    <row r="3" spans="1:8" ht="31.35" customHeight="1" x14ac:dyDescent="0.25">
      <c r="A3" s="16" t="str">
        <f>CONCATENATE("2. ",'Lln2'!B1)</f>
        <v xml:space="preserve">2. </v>
      </c>
      <c r="B3" s="18">
        <f>'Lln2'!E$4+'Lln2'!E$6+'Lln2'!E$8+'Lln2'!E$13+'Lln2'!E$15+'Lln2'!E$18+'Lln2'!E$21</f>
        <v>0</v>
      </c>
      <c r="C3" s="18" t="str">
        <f t="shared" ref="C3:C31" si="0">IF(B3&lt;7,"FOUT",IF(B3&lt;=10,"Laag",IF(B3&lt;=17,"Gemiddeld",IF(B3&lt;=28,"Hoog", IF(B3&gt;28,"FOUT")))))</f>
        <v>FOUT</v>
      </c>
      <c r="D3" s="20">
        <f>'Lln2'!E$7+'Lln2'!E$10+'Lln2'!E$12+'Lln2'!E$17+'Lln2'!E$20+'Lln2'!E$23</f>
        <v>0</v>
      </c>
      <c r="E3" s="20" t="str">
        <f t="shared" ref="E3:E31" si="1">IF(D3&lt;6,"FOUT",IF(D3&lt;=10,"Laag",IF(D3&lt;=15,"Gemiddeld",IF(D3&lt;=24,"Hoog", IF(D3&gt;24,"FOUT")))))</f>
        <v>FOUT</v>
      </c>
      <c r="F3" s="19">
        <f>'Lln2'!E$5+'Lln2'!E$9+'Lln2'!E$11+'Lln2'!E$14+'Lln2'!E$16+'Lln2'!E$19+'Lln2'!E$22</f>
        <v>0</v>
      </c>
      <c r="G3" s="19" t="str">
        <f t="shared" ref="G3:G31" si="2">IF(F3&lt;7,"FOUT",IF(F3&lt;=19,"Laag",IF(F3&lt;=24,"Gemiddeld",IF(F3&lt;=28,"Hoog",IF(F3&gt;28,"FOUT")))))</f>
        <v>FOUT</v>
      </c>
      <c r="H3" s="17" t="str">
        <f>IF('Lln2'!F24=0," ","LET OP, LEGE CELLEN")</f>
        <v>LET OP, LEGE CELLEN</v>
      </c>
    </row>
    <row r="4" spans="1:8" ht="31.35" customHeight="1" x14ac:dyDescent="0.25">
      <c r="A4" s="16" t="str">
        <f>CONCATENATE("3. ",'Lln3'!B1)</f>
        <v xml:space="preserve">3. </v>
      </c>
      <c r="B4" s="18">
        <f>'Lln3'!E$4+'Lln3'!E$6+'Lln3'!E$8+'Lln3'!E$13+'Lln3'!E$15+'Lln3'!E$18+'Lln3'!E$21</f>
        <v>0</v>
      </c>
      <c r="C4" s="18" t="str">
        <f t="shared" si="0"/>
        <v>FOUT</v>
      </c>
      <c r="D4" s="20">
        <f>'Lln3'!E$7+'Lln3'!E$10+'Lln3'!E$12+'Lln3'!E$17+'Lln3'!E$20+'Lln3'!E$23</f>
        <v>0</v>
      </c>
      <c r="E4" s="20" t="str">
        <f t="shared" si="1"/>
        <v>FOUT</v>
      </c>
      <c r="F4" s="19">
        <f>'Lln3'!E$5+'Lln3'!E$9+'Lln3'!E$11+'Lln3'!E$14+'Lln3'!E$16+'Lln3'!E$19+'Lln3'!E$22</f>
        <v>0</v>
      </c>
      <c r="G4" s="19" t="str">
        <f t="shared" si="2"/>
        <v>FOUT</v>
      </c>
      <c r="H4" s="17" t="str">
        <f>IF('Lln3'!F24=0," ","LET OP, LEGE CELLEN")</f>
        <v>LET OP, LEGE CELLEN</v>
      </c>
    </row>
    <row r="5" spans="1:8" ht="31.35" customHeight="1" x14ac:dyDescent="0.25">
      <c r="A5" s="16" t="str">
        <f>CONCATENATE("4. ",'Lln4'!B1)</f>
        <v xml:space="preserve">4. </v>
      </c>
      <c r="B5" s="18">
        <f>'Lln4'!E$4+'Lln4'!E$6+'Lln4'!E$8+'Lln4'!E$13+'Lln4'!E$15+'Lln4'!E$18+'Lln4'!E$21</f>
        <v>0</v>
      </c>
      <c r="C5" s="18" t="str">
        <f t="shared" si="0"/>
        <v>FOUT</v>
      </c>
      <c r="D5" s="20">
        <f>'Lln4'!E$7+'Lln4'!E$10+'Lln10'!E$12+'Lln10'!E$17+'Lln10'!E$20+'Lln10'!E$23</f>
        <v>0</v>
      </c>
      <c r="E5" s="20" t="str">
        <f t="shared" si="1"/>
        <v>FOUT</v>
      </c>
      <c r="F5" s="19">
        <f>'Lln4'!E$5+'Lln4'!E$9+'Lln4'!E$11+'Lln4'!E$14+'Lln4'!E$16+'Lln4'!E$19+'Lln4'!E$22</f>
        <v>0</v>
      </c>
      <c r="G5" s="19" t="str">
        <f t="shared" si="2"/>
        <v>FOUT</v>
      </c>
      <c r="H5" s="17" t="str">
        <f>IF('Lln4'!F24=0," ","LET OP, LEGE CELLEN")</f>
        <v>LET OP, LEGE CELLEN</v>
      </c>
    </row>
    <row r="6" spans="1:8" ht="31.35" customHeight="1" x14ac:dyDescent="0.25">
      <c r="A6" s="16" t="str">
        <f>CONCATENATE("5. ",'Lln5'!B1)</f>
        <v xml:space="preserve">5. </v>
      </c>
      <c r="B6" s="18">
        <f>'Lln5'!E$4+'Lln5'!E$6+'Lln5'!E$8+'Lln5'!E$13+'Lln5'!E$15+'Lln5'!E$18+'Lln5'!E$21</f>
        <v>0</v>
      </c>
      <c r="C6" s="18" t="str">
        <f t="shared" si="0"/>
        <v>FOUT</v>
      </c>
      <c r="D6" s="20">
        <f>'Lln5'!E$7+'Lln5'!E$10+'Lln5'!E$12+'Lln5'!E$17+'Lln5'!E$20+'Lln5'!E$23</f>
        <v>0</v>
      </c>
      <c r="E6" s="20" t="str">
        <f t="shared" si="1"/>
        <v>FOUT</v>
      </c>
      <c r="F6" s="19">
        <f>'Lln5'!E$5+'Lln5'!E$9+'Lln5'!E$11+'Lln5'!E$14+'Lln5'!E$16+'Lln5'!E$19+'Lln5'!E$22</f>
        <v>0</v>
      </c>
      <c r="G6" s="19" t="str">
        <f t="shared" si="2"/>
        <v>FOUT</v>
      </c>
      <c r="H6" s="17" t="str">
        <f>IF('Lln5'!F24=0," ","LET OP, LEGE CELLEN")</f>
        <v>LET OP, LEGE CELLEN</v>
      </c>
    </row>
    <row r="7" spans="1:8" ht="31.35" customHeight="1" x14ac:dyDescent="0.25">
      <c r="A7" s="16" t="str">
        <f>CONCATENATE("6. ",'Lln6'!B1)</f>
        <v xml:space="preserve">6. </v>
      </c>
      <c r="B7" s="18">
        <f>'Lln6'!E$4+'Lln6'!E$6+'Lln6'!E$8+'Lln6'!E$13+'Lln6'!E$15+'Lln6'!E$18+'Lln6'!E$21</f>
        <v>0</v>
      </c>
      <c r="C7" s="18" t="str">
        <f t="shared" si="0"/>
        <v>FOUT</v>
      </c>
      <c r="D7" s="20">
        <f>'Lln6'!E$7+'Lln6'!E$10+'Lln6'!E$12+'Lln6'!E$17+'Lln6'!E$20+'Lln6'!E$23</f>
        <v>0</v>
      </c>
      <c r="E7" s="20" t="str">
        <f t="shared" si="1"/>
        <v>FOUT</v>
      </c>
      <c r="F7" s="19">
        <f>'Lln6'!E$5+'Lln6'!E$9+'Lln6'!E$11+'Lln6'!E$14+'Lln6'!E$16+'Lln6'!E$19+'Lln6'!E$22</f>
        <v>0</v>
      </c>
      <c r="G7" s="19" t="str">
        <f t="shared" si="2"/>
        <v>FOUT</v>
      </c>
      <c r="H7" s="17" t="str">
        <f>IF('Lln6'!F24=0," ","LET OP, LEGE CELLEN")</f>
        <v>LET OP, LEGE CELLEN</v>
      </c>
    </row>
    <row r="8" spans="1:8" ht="31.35" customHeight="1" x14ac:dyDescent="0.25">
      <c r="A8" s="16" t="str">
        <f>CONCATENATE("7. ",'Lln7'!B1)</f>
        <v xml:space="preserve">7. </v>
      </c>
      <c r="B8" s="18">
        <f>'Lln7'!E$4+'Lln7'!E$6+'Lln7'!E$8+'Lln7'!E$13+'Lln7'!E$15+'Lln7'!E$18+'Lln7'!E$21</f>
        <v>0</v>
      </c>
      <c r="C8" s="18" t="str">
        <f t="shared" si="0"/>
        <v>FOUT</v>
      </c>
      <c r="D8" s="20">
        <f>'Lln7'!E$7+'Lln7'!E$10+'Lln7'!E$12+'Lln7'!E$17+'Lln7'!E$20+'Lln7'!E$23</f>
        <v>0</v>
      </c>
      <c r="E8" s="20" t="str">
        <f t="shared" si="1"/>
        <v>FOUT</v>
      </c>
      <c r="F8" s="19">
        <f>'Lln7'!E$5+'Lln7'!E$9+'Lln7'!E$11+'Lln7'!E$14+'Lln7'!E$16+'Lln7'!E$19+'Lln7'!E$22</f>
        <v>0</v>
      </c>
      <c r="G8" s="19" t="str">
        <f t="shared" si="2"/>
        <v>FOUT</v>
      </c>
      <c r="H8" s="17" t="str">
        <f>IF('Lln7'!F24=0," ","LET OP, LEGE CELLEN")</f>
        <v>LET OP, LEGE CELLEN</v>
      </c>
    </row>
    <row r="9" spans="1:8" ht="31.35" customHeight="1" x14ac:dyDescent="0.25">
      <c r="A9" s="16" t="str">
        <f>CONCATENATE("8. ",'Lln8'!B1)</f>
        <v xml:space="preserve">8. </v>
      </c>
      <c r="B9" s="18">
        <f>'Lln8'!E$4+'Lln8'!E$6+'Lln8'!E$8+'Lln8'!E$13+'Lln8'!E$15+'Lln8'!E$18+'Lln8'!E$21</f>
        <v>0</v>
      </c>
      <c r="C9" s="18" t="str">
        <f t="shared" si="0"/>
        <v>FOUT</v>
      </c>
      <c r="D9" s="20">
        <f>'Lln8'!E$7+'Lln8'!E$10+'Lln8'!E$12+'Lln8'!E$17+'Lln8'!E$20+'Lln8'!E$23</f>
        <v>0</v>
      </c>
      <c r="E9" s="20" t="str">
        <f t="shared" si="1"/>
        <v>FOUT</v>
      </c>
      <c r="F9" s="19">
        <f>'Lln8'!E$5+'Lln8'!E$9+'Lln8'!E$11+'Lln8'!E$14+'Lln8'!E$16+'Lln8'!E$19+'Lln8'!E$22</f>
        <v>0</v>
      </c>
      <c r="G9" s="19" t="str">
        <f t="shared" si="2"/>
        <v>FOUT</v>
      </c>
      <c r="H9" s="17" t="str">
        <f>IF('Lln8'!F24=0," ","LET OP, LEGE CELLEN")</f>
        <v>LET OP, LEGE CELLEN</v>
      </c>
    </row>
    <row r="10" spans="1:8" ht="31.35" customHeight="1" x14ac:dyDescent="0.25">
      <c r="A10" s="16" t="str">
        <f>CONCATENATE("9. ",'Lln9'!B1)</f>
        <v xml:space="preserve">9. </v>
      </c>
      <c r="B10" s="18">
        <f>'Lln9'!E$4+'Lln9'!E$6+'Lln9'!E$8+'Lln9'!E$13+'Lln9'!E$15+'Lln9'!E$18+'Lln9'!E$21</f>
        <v>0</v>
      </c>
      <c r="C10" s="18" t="str">
        <f t="shared" si="0"/>
        <v>FOUT</v>
      </c>
      <c r="D10" s="20">
        <f>'Lln9'!E$7+'Lln9'!E$10+'Lln9'!E$12+'Lln9'!E$17+'Lln9'!E$20+'Lln9'!E$23</f>
        <v>0</v>
      </c>
      <c r="E10" s="20" t="str">
        <f t="shared" si="1"/>
        <v>FOUT</v>
      </c>
      <c r="F10" s="19">
        <f>'Lln9'!E$5+'Lln9'!E$9+'Lln9'!E$11+'Lln9'!E$14+'Lln9'!E$16+'Lln9'!E$19+'Lln9'!E$22</f>
        <v>0</v>
      </c>
      <c r="G10" s="19" t="str">
        <f t="shared" si="2"/>
        <v>FOUT</v>
      </c>
      <c r="H10" s="17" t="str">
        <f>IF('Lln9'!F24=0," ","LET OP, LEGE CELLEN")</f>
        <v>LET OP, LEGE CELLEN</v>
      </c>
    </row>
    <row r="11" spans="1:8" ht="31.35" customHeight="1" x14ac:dyDescent="0.25">
      <c r="A11" s="16" t="str">
        <f>CONCATENATE("10. ",'Lln10'!B$1)</f>
        <v xml:space="preserve">10. </v>
      </c>
      <c r="B11" s="18">
        <f>'Lln10'!E$4+'Lln10'!E$6+'Lln10'!E$8+'Lln10'!E$13+'Lln10'!E$15+'Lln10'!E$18+'Lln10'!E$21</f>
        <v>0</v>
      </c>
      <c r="C11" s="18" t="str">
        <f t="shared" si="0"/>
        <v>FOUT</v>
      </c>
      <c r="D11" s="20">
        <f>'Lln10'!E$7+'Lln10'!E$10+'Lln10'!E$12+'Lln10'!E$17+'Lln10'!E$20+'Lln10'!E$23</f>
        <v>0</v>
      </c>
      <c r="E11" s="20" t="str">
        <f t="shared" si="1"/>
        <v>FOUT</v>
      </c>
      <c r="F11" s="19">
        <f>'Lln10'!E$5+'Lln10'!E$9+'Lln10'!E$11+'Lln10'!E$14+'Lln10'!E$16+'Lln10'!E$19+'Lln10'!E$22</f>
        <v>0</v>
      </c>
      <c r="G11" s="19" t="str">
        <f t="shared" si="2"/>
        <v>FOUT</v>
      </c>
      <c r="H11" s="17" t="str">
        <f>IF('Lln10'!F$24=0," ","LET OP, LEGE CELLEN")</f>
        <v>LET OP, LEGE CELLEN</v>
      </c>
    </row>
    <row r="12" spans="1:8" ht="31.35" customHeight="1" x14ac:dyDescent="0.25">
      <c r="A12" s="16" t="str">
        <f>CONCATENATE("11. ",'Lln11'!B$1)</f>
        <v xml:space="preserve">11. </v>
      </c>
      <c r="B12" s="18">
        <f>'Lln11'!E$4+'Lln11'!E$6+'Lln11'!E$8+'Lln11'!E$13+'Lln11'!E$15+'Lln11'!E$18+'Lln11'!E$21</f>
        <v>0</v>
      </c>
      <c r="C12" s="18" t="str">
        <f t="shared" si="0"/>
        <v>FOUT</v>
      </c>
      <c r="D12" s="20">
        <f>'Lln11'!E$7+'Lln11'!E$10+'Lln11'!E$12+'Lln11'!E$17+'Lln11'!E$20+'Lln11'!E$23</f>
        <v>0</v>
      </c>
      <c r="E12" s="20" t="str">
        <f t="shared" si="1"/>
        <v>FOUT</v>
      </c>
      <c r="F12" s="19">
        <f>'Lln11'!E$5+'Lln11'!E$9+'Lln11'!E$11+'Lln11'!E$14+'Lln11'!E$16+'Lln11'!E$19+'Lln11'!E$22</f>
        <v>0</v>
      </c>
      <c r="G12" s="19" t="str">
        <f t="shared" si="2"/>
        <v>FOUT</v>
      </c>
      <c r="H12" s="17" t="str">
        <f>IF('Lln11'!F$24=0," ","LET OP, LEGE CELLEN")</f>
        <v>LET OP, LEGE CELLEN</v>
      </c>
    </row>
    <row r="13" spans="1:8" ht="31.35" customHeight="1" x14ac:dyDescent="0.25">
      <c r="A13" s="16" t="str">
        <f>CONCATENATE("12. ",'Lln12'!B$1)</f>
        <v xml:space="preserve">12. </v>
      </c>
      <c r="B13" s="18">
        <f>'Lln12'!E$4+'Lln12'!E$6+'Lln12'!E$8+'Lln12'!E$13+'Lln12'!E$15+'Lln12'!E$18+'Lln12'!E$21</f>
        <v>0</v>
      </c>
      <c r="C13" s="18" t="str">
        <f t="shared" si="0"/>
        <v>FOUT</v>
      </c>
      <c r="D13" s="20">
        <f>'Lln12'!E$7+'Lln12'!E$10+'Lln12'!E$12+'Lln12'!E$17+'Lln12'!E$20+'Lln12'!E$23</f>
        <v>0</v>
      </c>
      <c r="E13" s="20" t="str">
        <f t="shared" si="1"/>
        <v>FOUT</v>
      </c>
      <c r="F13" s="19">
        <f>'Lln12'!E$5+'Lln12'!E$9+'Lln12'!E$11+'Lln12'!E$14+'Lln12'!E$16+'Lln12'!E$19+'Lln12'!E$22</f>
        <v>0</v>
      </c>
      <c r="G13" s="19" t="str">
        <f t="shared" si="2"/>
        <v>FOUT</v>
      </c>
      <c r="H13" s="17" t="str">
        <f>IF('Lln12'!F$24=0," ","LET OP, LEGE CELLEN")</f>
        <v>LET OP, LEGE CELLEN</v>
      </c>
    </row>
    <row r="14" spans="1:8" ht="31.35" customHeight="1" x14ac:dyDescent="0.25">
      <c r="A14" s="16" t="str">
        <f>CONCATENATE("13. ",'Lln13'!B$1)</f>
        <v xml:space="preserve">13. </v>
      </c>
      <c r="B14" s="18">
        <f>'Lln13'!E$4+'Lln13'!E$6+'Lln13'!E$8+'Lln13'!E$13+'Lln13'!E$15+'Lln13'!E$18+'Lln13'!E$21</f>
        <v>0</v>
      </c>
      <c r="C14" s="18" t="str">
        <f t="shared" si="0"/>
        <v>FOUT</v>
      </c>
      <c r="D14" s="20">
        <f>'Lln13'!E$7+'Lln13'!E$10+'Lln13'!E$12+'Lln13'!E$17+'Lln13'!E$20+'Lln13'!E$23</f>
        <v>0</v>
      </c>
      <c r="E14" s="20" t="str">
        <f t="shared" si="1"/>
        <v>FOUT</v>
      </c>
      <c r="F14" s="19">
        <f>'Lln13'!E$5+'Lln13'!E$9+'Lln13'!E$11+'Lln13'!E$14+'Lln13'!E$16+'Lln13'!E$19+'Lln13'!E$22</f>
        <v>0</v>
      </c>
      <c r="G14" s="19" t="str">
        <f t="shared" si="2"/>
        <v>FOUT</v>
      </c>
      <c r="H14" s="17" t="str">
        <f>IF('Lln13'!F$24=0," ","LET OP, LEGE CELLEN")</f>
        <v>LET OP, LEGE CELLEN</v>
      </c>
    </row>
    <row r="15" spans="1:8" ht="31.35" customHeight="1" x14ac:dyDescent="0.25">
      <c r="A15" s="16" t="str">
        <f>CONCATENATE("14. ",'Lln14'!B$1)</f>
        <v xml:space="preserve">14. </v>
      </c>
      <c r="B15" s="18">
        <f>'Lln14'!E$4+'Lln14'!E$6+'Lln14'!E$8+'Lln14'!E$13+'Lln14'!E$15+'Lln14'!E$18+'Lln14'!E$21</f>
        <v>0</v>
      </c>
      <c r="C15" s="18" t="str">
        <f t="shared" si="0"/>
        <v>FOUT</v>
      </c>
      <c r="D15" s="20">
        <f>'Lln14'!E$7+'Lln14'!E$10+'Lln14'!E$12+'Lln14'!E$17+'Lln14'!E$20+'Lln14'!E$23</f>
        <v>0</v>
      </c>
      <c r="E15" s="20" t="str">
        <f t="shared" si="1"/>
        <v>FOUT</v>
      </c>
      <c r="F15" s="19">
        <f>'Lln14'!E$5+'Lln14'!E$9+'Lln14'!E$11+'Lln14'!E$14+'Lln14'!E$16+'Lln14'!E$19+'Lln14'!E$22</f>
        <v>0</v>
      </c>
      <c r="G15" s="19" t="str">
        <f t="shared" si="2"/>
        <v>FOUT</v>
      </c>
      <c r="H15" s="17" t="str">
        <f>IF('Lln14'!F$24=0," ","LET OP, LEGE CELLEN")</f>
        <v>LET OP, LEGE CELLEN</v>
      </c>
    </row>
    <row r="16" spans="1:8" ht="31.35" customHeight="1" x14ac:dyDescent="0.25">
      <c r="A16" s="16" t="str">
        <f>CONCATENATE("15. ",'Lln15'!B$1)</f>
        <v xml:space="preserve">15. </v>
      </c>
      <c r="B16" s="18">
        <f>'Lln15'!E$4+'Lln15'!E$6+'Lln15'!E$8+'Lln15'!E$13+'Lln15'!E$15+'Lln15'!E$18+'Lln15'!E$21</f>
        <v>0</v>
      </c>
      <c r="C16" s="18" t="str">
        <f t="shared" si="0"/>
        <v>FOUT</v>
      </c>
      <c r="D16" s="20">
        <f>'Lln15'!E$7+'Lln15'!E$10+'Lln15'!E$12+'Lln15'!E$17+'Lln15'!E$20+'Lln15'!E$23</f>
        <v>0</v>
      </c>
      <c r="E16" s="20" t="str">
        <f t="shared" si="1"/>
        <v>FOUT</v>
      </c>
      <c r="F16" s="19">
        <f>'Lln15'!E$5+'Lln15'!E$9+'Lln15'!E$11+'Lln15'!E$14+'Lln15'!E$16+'Lln15'!E$19+'Lln15'!E$22</f>
        <v>0</v>
      </c>
      <c r="G16" s="19" t="str">
        <f t="shared" si="2"/>
        <v>FOUT</v>
      </c>
      <c r="H16" s="17" t="str">
        <f>IF('Lln15'!F$24=0," ","LET OP, LEGE CELLEN")</f>
        <v>LET OP, LEGE CELLEN</v>
      </c>
    </row>
    <row r="17" spans="1:8" ht="31.35" customHeight="1" x14ac:dyDescent="0.25">
      <c r="A17" s="16" t="str">
        <f>CONCATENATE("16. ",'Lln16'!B$1)</f>
        <v xml:space="preserve">16. </v>
      </c>
      <c r="B17" s="18">
        <f>'Lln16'!E$4+'Lln16'!E$6+'Lln16'!E$8+'Lln16'!E$13+'Lln16'!E$15+'Lln16'!E$18+'Lln16'!E$21</f>
        <v>0</v>
      </c>
      <c r="C17" s="18" t="str">
        <f t="shared" si="0"/>
        <v>FOUT</v>
      </c>
      <c r="D17" s="20">
        <f>'Lln16'!E$7+'Lln16'!E$10+'Lln16'!E$12+'Lln16'!E$17+'Lln16'!E$20+'Lln16'!E$23</f>
        <v>0</v>
      </c>
      <c r="E17" s="20" t="str">
        <f t="shared" si="1"/>
        <v>FOUT</v>
      </c>
      <c r="F17" s="19">
        <f>'Lln16'!E$5+'Lln16'!E$9+'Lln16'!E$11+'Lln16'!E$14+'Lln16'!E$16+'Lln16'!E$19+'Lln16'!E$22</f>
        <v>0</v>
      </c>
      <c r="G17" s="19" t="str">
        <f t="shared" si="2"/>
        <v>FOUT</v>
      </c>
      <c r="H17" s="17" t="str">
        <f>IF('Lln16'!F$24=0," ","LET OP, LEGE CELLEN")</f>
        <v>LET OP, LEGE CELLEN</v>
      </c>
    </row>
    <row r="18" spans="1:8" ht="31.35" customHeight="1" x14ac:dyDescent="0.25">
      <c r="A18" s="16" t="str">
        <f>CONCATENATE("17. ",'Lln17'!B$1)</f>
        <v xml:space="preserve">17. </v>
      </c>
      <c r="B18" s="18">
        <f>'Lln17'!E$4+'Lln17'!E$6+'Lln17'!E$8+'Lln17'!E$13+'Lln17'!E$15+'Lln17'!E$18+'Lln17'!E$21</f>
        <v>0</v>
      </c>
      <c r="C18" s="18" t="str">
        <f t="shared" si="0"/>
        <v>FOUT</v>
      </c>
      <c r="D18" s="20">
        <f>'Lln17'!E$7+'Lln17'!E$10+'Lln17'!E$12+'Lln17'!E$17+'Lln17'!E$20+'Lln17'!E$23</f>
        <v>0</v>
      </c>
      <c r="E18" s="20" t="str">
        <f t="shared" si="1"/>
        <v>FOUT</v>
      </c>
      <c r="F18" s="19">
        <f>'Lln17'!E$5+'Lln17'!E$9+'Lln17'!E$11+'Lln17'!E$14+'Lln17'!E$16+'Lln17'!E$19+'Lln17'!E$22</f>
        <v>0</v>
      </c>
      <c r="G18" s="19" t="str">
        <f t="shared" si="2"/>
        <v>FOUT</v>
      </c>
      <c r="H18" s="17" t="str">
        <f>IF('Lln17'!F$24=0," ","LET OP, LEGE CELLEN")</f>
        <v>LET OP, LEGE CELLEN</v>
      </c>
    </row>
    <row r="19" spans="1:8" ht="31.35" customHeight="1" x14ac:dyDescent="0.25">
      <c r="A19" s="16" t="str">
        <f>CONCATENATE("18. ",'Lln18'!B$1)</f>
        <v xml:space="preserve">18. </v>
      </c>
      <c r="B19" s="18">
        <f>'Lln18'!E$4+'Lln18'!E$6+'Lln18'!E$8+'Lln18'!E$13+'Lln18'!E$15+'Lln18'!E$18+'Lln18'!E$21</f>
        <v>0</v>
      </c>
      <c r="C19" s="18" t="str">
        <f t="shared" si="0"/>
        <v>FOUT</v>
      </c>
      <c r="D19" s="20">
        <f>'Lln18'!E$7+'Lln18'!E$10+'Lln18'!E$12+'Lln18'!E$17+'Lln18'!E$20+'Lln18'!E$23</f>
        <v>0</v>
      </c>
      <c r="E19" s="20" t="str">
        <f t="shared" si="1"/>
        <v>FOUT</v>
      </c>
      <c r="F19" s="19">
        <f>'Lln18'!E$5+'Lln18'!E$9+'Lln18'!E$11+'Lln18'!E$14+'Lln18'!E$16+'Lln18'!E$19+'Lln18'!E$22</f>
        <v>0</v>
      </c>
      <c r="G19" s="19" t="str">
        <f t="shared" si="2"/>
        <v>FOUT</v>
      </c>
      <c r="H19" s="17" t="str">
        <f>IF('Lln18'!F$24=0," ","LET OP, LEGE CELLEN")</f>
        <v>LET OP, LEGE CELLEN</v>
      </c>
    </row>
    <row r="20" spans="1:8" ht="31.35" customHeight="1" x14ac:dyDescent="0.25">
      <c r="A20" s="16" t="str">
        <f>CONCATENATE("19. ",'Lln19'!B$1)</f>
        <v xml:space="preserve">19. </v>
      </c>
      <c r="B20" s="18">
        <f>'Lln19'!E$4+'Lln19'!E$6+'Lln19'!E$8+'Lln19'!E$13+'Lln19'!E$15+'Lln19'!E$18+'Lln19'!E$21</f>
        <v>0</v>
      </c>
      <c r="C20" s="18" t="str">
        <f t="shared" si="0"/>
        <v>FOUT</v>
      </c>
      <c r="D20" s="20">
        <f>'Lln19'!E$7+'Lln19'!E$10+'Lln19'!E$12+'Lln19'!E$17+'Lln19'!E$20+'Lln19'!E$23</f>
        <v>0</v>
      </c>
      <c r="E20" s="20" t="str">
        <f t="shared" si="1"/>
        <v>FOUT</v>
      </c>
      <c r="F20" s="19">
        <f>'Lln19'!E$5+'Lln19'!E$9+'Lln19'!E$11+'Lln19'!E$14+'Lln19'!E$16+'Lln19'!E$19+'Lln19'!E$22</f>
        <v>0</v>
      </c>
      <c r="G20" s="19" t="str">
        <f t="shared" si="2"/>
        <v>FOUT</v>
      </c>
      <c r="H20" s="17" t="str">
        <f>IF('Lln19'!F$24=0," ","LET OP, LEGE CELLEN")</f>
        <v>LET OP, LEGE CELLEN</v>
      </c>
    </row>
    <row r="21" spans="1:8" ht="31.35" customHeight="1" x14ac:dyDescent="0.25">
      <c r="A21" s="16" t="str">
        <f>CONCATENATE("20. ",'Lln20'!B$1)</f>
        <v xml:space="preserve">20. </v>
      </c>
      <c r="B21" s="18">
        <f>'Lln20'!E$4+'Lln20'!E$6+'Lln20'!E$8+'Lln20'!E$13+'Lln20'!E$15+'Lln20'!E$18+'Lln20'!E$21</f>
        <v>0</v>
      </c>
      <c r="C21" s="18" t="str">
        <f t="shared" si="0"/>
        <v>FOUT</v>
      </c>
      <c r="D21" s="20">
        <f>'Lln20'!E$7+'Lln20'!E$10+'Lln20'!E$12+'Lln20'!E$17+'Lln20'!E$20+'Lln20'!E$23</f>
        <v>0</v>
      </c>
      <c r="E21" s="20" t="str">
        <f t="shared" si="1"/>
        <v>FOUT</v>
      </c>
      <c r="F21" s="19">
        <f>'Lln20'!E$5+'Lln20'!E$9+'Lln20'!E$11+'Lln20'!E$14+'Lln20'!E$16+'Lln20'!E$19+'Lln20'!E$22</f>
        <v>0</v>
      </c>
      <c r="G21" s="19" t="str">
        <f t="shared" si="2"/>
        <v>FOUT</v>
      </c>
      <c r="H21" s="17" t="str">
        <f>IF('Lln20'!F$24=0," ","LET OP, LEGE CELLEN")</f>
        <v>LET OP, LEGE CELLEN</v>
      </c>
    </row>
    <row r="22" spans="1:8" ht="31.35" customHeight="1" x14ac:dyDescent="0.25">
      <c r="A22" s="16" t="str">
        <f>CONCATENATE("21. ",'Lln21'!B$1)</f>
        <v xml:space="preserve">21. </v>
      </c>
      <c r="B22" s="18">
        <f>'Lln21'!E$4+'Lln21'!E$6+'Lln21'!E$8+'Lln21'!E$13+'Lln21'!E$15+'Lln21'!E$18+'Lln21'!E$21</f>
        <v>0</v>
      </c>
      <c r="C22" s="18" t="str">
        <f t="shared" si="0"/>
        <v>FOUT</v>
      </c>
      <c r="D22" s="20">
        <f>'Lln21'!E$7+'Lln21'!E$10+'Lln21'!E$12+'Lln21'!E$17+'Lln21'!E$20+'Lln21'!E$23</f>
        <v>0</v>
      </c>
      <c r="E22" s="20" t="str">
        <f t="shared" si="1"/>
        <v>FOUT</v>
      </c>
      <c r="F22" s="19">
        <f>'Lln21'!E$5+'Lln21'!E$9+'Lln21'!E$11+'Lln21'!E$14+'Lln21'!E$16+'Lln21'!E$19+'Lln21'!E$22</f>
        <v>0</v>
      </c>
      <c r="G22" s="19" t="str">
        <f t="shared" si="2"/>
        <v>FOUT</v>
      </c>
      <c r="H22" s="17" t="str">
        <f>IF('Lln21'!F$24=0," ","LET OP, LEGE CELLEN")</f>
        <v>LET OP, LEGE CELLEN</v>
      </c>
    </row>
    <row r="23" spans="1:8" ht="31.35" customHeight="1" x14ac:dyDescent="0.25">
      <c r="A23" s="16" t="str">
        <f>CONCATENATE("22. ",'Lln22'!B$1)</f>
        <v xml:space="preserve">22. </v>
      </c>
      <c r="B23" s="18">
        <f>'Lln22'!E$4+'Lln22'!E$6+'Lln22'!E$8+'Lln22'!E$13+'Lln22'!E$15+'Lln22'!E$18+'Lln22'!E$21</f>
        <v>0</v>
      </c>
      <c r="C23" s="18" t="str">
        <f t="shared" si="0"/>
        <v>FOUT</v>
      </c>
      <c r="D23" s="20">
        <f>'Lln22'!E$7+'Lln22'!E$10+'Lln22'!E$12+'Lln22'!E$17+'Lln22'!E$20+'Lln22'!E$23</f>
        <v>0</v>
      </c>
      <c r="E23" s="20" t="str">
        <f t="shared" si="1"/>
        <v>FOUT</v>
      </c>
      <c r="F23" s="19">
        <f>'Lln22'!E$5+'Lln22'!E$9+'Lln22'!E$11+'Lln22'!E$14+'Lln22'!E$16+'Lln22'!E$19+'Lln22'!E$22</f>
        <v>0</v>
      </c>
      <c r="G23" s="19" t="str">
        <f t="shared" si="2"/>
        <v>FOUT</v>
      </c>
      <c r="H23" s="17" t="str">
        <f>IF('Lln22'!F$24=0," ","LET OP, LEGE CELLEN")</f>
        <v>LET OP, LEGE CELLEN</v>
      </c>
    </row>
    <row r="24" spans="1:8" ht="31.35" customHeight="1" x14ac:dyDescent="0.25">
      <c r="A24" s="16" t="str">
        <f>CONCATENATE("23. ",'Lln23'!B$1)</f>
        <v xml:space="preserve">23. </v>
      </c>
      <c r="B24" s="18">
        <f>'Lln23'!E$4+'Lln23'!E$6+'Lln23'!E$8+'Lln23'!E$13+'Lln23'!E$15+'Lln23'!E$18+'Lln23'!E$21</f>
        <v>0</v>
      </c>
      <c r="C24" s="18" t="str">
        <f t="shared" si="0"/>
        <v>FOUT</v>
      </c>
      <c r="D24" s="20">
        <f>'Lln23'!E$7+'Lln23'!E$10+'Lln23'!E$12+'Lln23'!E$17+'Lln23'!E$20+'Lln23'!E$23</f>
        <v>0</v>
      </c>
      <c r="E24" s="20" t="str">
        <f t="shared" si="1"/>
        <v>FOUT</v>
      </c>
      <c r="F24" s="19">
        <f>'Lln23'!E$5+'Lln23'!E$9+'Lln23'!E$11+'Lln23'!E$14+'Lln23'!E$16+'Lln23'!E$19+'Lln23'!E$22</f>
        <v>0</v>
      </c>
      <c r="G24" s="19" t="str">
        <f t="shared" si="2"/>
        <v>FOUT</v>
      </c>
      <c r="H24" s="17" t="str">
        <f>IF('Lln23'!F$24=0," ","LET OP, LEGE CELLEN")</f>
        <v>LET OP, LEGE CELLEN</v>
      </c>
    </row>
    <row r="25" spans="1:8" ht="31.35" customHeight="1" x14ac:dyDescent="0.25">
      <c r="A25" s="16" t="str">
        <f>CONCATENATE("24. ",'Lln24'!B$1)</f>
        <v xml:space="preserve">24. </v>
      </c>
      <c r="B25" s="18">
        <f>'Lln24'!E$4+'Lln24'!E$6+'Lln24'!E$8+'Lln24'!E$13+'Lln24'!E$15+'Lln24'!E$18+'Lln24'!E$21</f>
        <v>0</v>
      </c>
      <c r="C25" s="18" t="str">
        <f t="shared" si="0"/>
        <v>FOUT</v>
      </c>
      <c r="D25" s="20">
        <f>'Lln24'!E$7+'Lln24'!E$10+'Lln24'!E$12+'Lln24'!E$17+'Lln24'!E$20+'Lln24'!E$23</f>
        <v>0</v>
      </c>
      <c r="E25" s="20" t="str">
        <f t="shared" si="1"/>
        <v>FOUT</v>
      </c>
      <c r="F25" s="19">
        <f>'Lln24'!E$5+'Lln24'!E$9+'Lln24'!E$11+'Lln24'!E$14+'Lln24'!E$16+'Lln24'!E$19+'Lln24'!E$22</f>
        <v>0</v>
      </c>
      <c r="G25" s="19" t="str">
        <f t="shared" si="2"/>
        <v>FOUT</v>
      </c>
      <c r="H25" s="17" t="str">
        <f>IF('Lln24'!F$24=0," ","LET OP, LEGE CELLEN")</f>
        <v>LET OP, LEGE CELLEN</v>
      </c>
    </row>
    <row r="26" spans="1:8" ht="31.35" customHeight="1" x14ac:dyDescent="0.25">
      <c r="A26" s="16" t="str">
        <f>CONCATENATE("25. ",'Lln25'!B$1)</f>
        <v xml:space="preserve">25. </v>
      </c>
      <c r="B26" s="18">
        <f>'Lln25'!E$4+'Lln25'!E$6+'Lln25'!E$8+'Lln25'!E$13+'Lln25'!E$15+'Lln25'!E$18+'Lln25'!E$21</f>
        <v>0</v>
      </c>
      <c r="C26" s="18" t="str">
        <f t="shared" si="0"/>
        <v>FOUT</v>
      </c>
      <c r="D26" s="20">
        <f>'Lln25'!E$7+'Lln25'!E$10+'Lln25'!E$12+'Lln25'!E$17+'Lln25'!E$20+'Lln25'!E$23</f>
        <v>0</v>
      </c>
      <c r="E26" s="20" t="str">
        <f t="shared" si="1"/>
        <v>FOUT</v>
      </c>
      <c r="F26" s="19">
        <f>'Lln25'!E$5+'Lln25'!E$9+'Lln25'!E$11+'Lln25'!E$14+'Lln25'!E$16+'Lln25'!E$19+'Lln25'!E$22</f>
        <v>0</v>
      </c>
      <c r="G26" s="19" t="str">
        <f t="shared" si="2"/>
        <v>FOUT</v>
      </c>
      <c r="H26" s="17" t="str">
        <f>IF('Lln25'!F$24=0," ","LET OP, LEGE CELLEN")</f>
        <v>LET OP, LEGE CELLEN</v>
      </c>
    </row>
    <row r="27" spans="1:8" ht="31.35" customHeight="1" x14ac:dyDescent="0.25">
      <c r="A27" s="16" t="str">
        <f>CONCATENATE("26. ",'Lln26'!B$1)</f>
        <v xml:space="preserve">26. </v>
      </c>
      <c r="B27" s="18">
        <f>'Lln26'!E$4+'Lln26'!E$6+'Lln26'!E$8+'Lln26'!E$13+'Lln26'!E$15+'Lln26'!E$18+'Lln26'!E$21</f>
        <v>0</v>
      </c>
      <c r="C27" s="18" t="str">
        <f t="shared" si="0"/>
        <v>FOUT</v>
      </c>
      <c r="D27" s="20">
        <f>'Lln26'!E$7+'Lln26'!E$10+'Lln26'!E$12+'Lln26'!E$17+'Lln26'!E$20+'Lln26'!E$23</f>
        <v>0</v>
      </c>
      <c r="E27" s="20" t="str">
        <f t="shared" si="1"/>
        <v>FOUT</v>
      </c>
      <c r="F27" s="19">
        <f>'Lln26'!E$5+'Lln26'!E$9+'Lln26'!E$11+'Lln26'!E$14+'Lln26'!E$16+'Lln26'!E$19+'Lln26'!E$22</f>
        <v>0</v>
      </c>
      <c r="G27" s="19" t="str">
        <f t="shared" si="2"/>
        <v>FOUT</v>
      </c>
      <c r="H27" s="17" t="str">
        <f>IF('Lln26'!F$24=0," ","LET OP, LEGE CELLEN")</f>
        <v>LET OP, LEGE CELLEN</v>
      </c>
    </row>
    <row r="28" spans="1:8" ht="31.35" customHeight="1" x14ac:dyDescent="0.25">
      <c r="A28" s="16" t="str">
        <f>CONCATENATE("27. ",'Lln27'!B$1)</f>
        <v xml:space="preserve">27. </v>
      </c>
      <c r="B28" s="18">
        <f>'Lln27'!E$4+'Lln27'!E$6+'Lln27'!E$8+'Lln27'!E$13+'Lln27'!E$15+'Lln27'!E$18+'Lln27'!E$21</f>
        <v>0</v>
      </c>
      <c r="C28" s="18" t="str">
        <f t="shared" si="0"/>
        <v>FOUT</v>
      </c>
      <c r="D28" s="20">
        <f>'Lln27'!E$7+'Lln27'!E$10+'Lln27'!E$12+'Lln27'!E$17+'Lln27'!E$20+'Lln27'!E$23</f>
        <v>0</v>
      </c>
      <c r="E28" s="20" t="str">
        <f t="shared" si="1"/>
        <v>FOUT</v>
      </c>
      <c r="F28" s="19">
        <f>'Lln27'!E$5+'Lln27'!E$9+'Lln27'!E$11+'Lln27'!E$14+'Lln27'!E$16+'Lln27'!E$19+'Lln27'!E$22</f>
        <v>0</v>
      </c>
      <c r="G28" s="19" t="str">
        <f t="shared" si="2"/>
        <v>FOUT</v>
      </c>
      <c r="H28" s="17" t="str">
        <f>IF('Lln27'!F$24=0," ","LET OP, LEGE CELLEN")</f>
        <v>LET OP, LEGE CELLEN</v>
      </c>
    </row>
    <row r="29" spans="1:8" ht="31.35" customHeight="1" x14ac:dyDescent="0.25">
      <c r="A29" s="16" t="str">
        <f>CONCATENATE("28. ",'Lln28'!B$1)</f>
        <v xml:space="preserve">28. </v>
      </c>
      <c r="B29" s="18">
        <f>'Lln28'!E$4+'Lln28'!E$6+'Lln28'!E$8+'Lln28'!E$13+'Lln28'!E$15+'Lln28'!E$18+'Lln28'!E$21</f>
        <v>0</v>
      </c>
      <c r="C29" s="18" t="str">
        <f t="shared" si="0"/>
        <v>FOUT</v>
      </c>
      <c r="D29" s="20">
        <f>'Lln28'!E$7+'Lln28'!E$10+'Lln28'!E$12+'Lln28'!E$17+'Lln28'!E$20+'Lln28'!E$23</f>
        <v>0</v>
      </c>
      <c r="E29" s="20" t="str">
        <f t="shared" si="1"/>
        <v>FOUT</v>
      </c>
      <c r="F29" s="19">
        <f>'Lln28'!E$5+'Lln28'!E$9+'Lln28'!E$11+'Lln28'!E$14+'Lln28'!E$16+'Lln28'!E$19+'Lln28'!E$22</f>
        <v>0</v>
      </c>
      <c r="G29" s="19" t="str">
        <f t="shared" si="2"/>
        <v>FOUT</v>
      </c>
      <c r="H29" s="17" t="str">
        <f>IF('Lln28'!F$24=0," ","LET OP, LEGE CELLEN")</f>
        <v>LET OP, LEGE CELLEN</v>
      </c>
    </row>
    <row r="30" spans="1:8" ht="31.35" customHeight="1" x14ac:dyDescent="0.25">
      <c r="A30" s="16" t="str">
        <f>CONCATENATE("29. ",'Lln29'!B$1)</f>
        <v xml:space="preserve">29. </v>
      </c>
      <c r="B30" s="18">
        <f>'Lln29'!E$4+'Lln29'!E$6+'Lln29'!E$8+'Lln29'!E$13+'Lln29'!E$15+'Lln29'!E$18+'Lln29'!E$21</f>
        <v>0</v>
      </c>
      <c r="C30" s="18" t="str">
        <f t="shared" si="0"/>
        <v>FOUT</v>
      </c>
      <c r="D30" s="20">
        <f>'Lln29'!E$7+'Lln29'!E$10+'Lln29'!E$12+'Lln29'!E$17+'Lln29'!E$20+'Lln29'!E$23</f>
        <v>0</v>
      </c>
      <c r="E30" s="20" t="str">
        <f t="shared" si="1"/>
        <v>FOUT</v>
      </c>
      <c r="F30" s="19">
        <f>'Lln29'!E$5+'Lln29'!E$9+'Lln29'!E$11+'Lln29'!E$14+'Lln29'!E$16+'Lln29'!E$19+'Lln29'!E$22</f>
        <v>0</v>
      </c>
      <c r="G30" s="19" t="str">
        <f t="shared" si="2"/>
        <v>FOUT</v>
      </c>
      <c r="H30" s="17" t="str">
        <f>IF('Lln29'!F$24=0," ","LET OP, LEGE CELLEN")</f>
        <v>LET OP, LEGE CELLEN</v>
      </c>
    </row>
    <row r="31" spans="1:8" ht="31.35" customHeight="1" x14ac:dyDescent="0.25">
      <c r="A31" s="16" t="str">
        <f>CONCATENATE("30. ",'Lln30'!B$1)</f>
        <v xml:space="preserve">30. </v>
      </c>
      <c r="B31" s="18">
        <f>'Lln30'!E$4+'Lln30'!E$6+'Lln30'!E$8+'Lln30'!E$13+'Lln30'!E$15+'Lln30'!E$18+'Lln30'!E$21</f>
        <v>0</v>
      </c>
      <c r="C31" s="18" t="str">
        <f t="shared" si="0"/>
        <v>FOUT</v>
      </c>
      <c r="D31" s="20">
        <f>'Lln30'!E$7+'Lln30'!E$10+'Lln30'!E$12+'Lln30'!E$17+'Lln30'!E$20+'Lln30'!E$23</f>
        <v>0</v>
      </c>
      <c r="E31" s="20" t="str">
        <f t="shared" si="1"/>
        <v>FOUT</v>
      </c>
      <c r="F31" s="19">
        <f>'Lln30'!E$5+'Lln30'!E$9+'Lln30'!E$11+'Lln30'!E$14+'Lln30'!E$16+'Lln30'!E$19+'Lln30'!E$22</f>
        <v>0</v>
      </c>
      <c r="G31" s="19" t="str">
        <f t="shared" si="2"/>
        <v>FOUT</v>
      </c>
      <c r="H31" s="17" t="str">
        <f>IF('Lln30'!F$24=0," ","LET OP, LEGE CELLEN")</f>
        <v>LET OP, LEGE CELLEN</v>
      </c>
    </row>
    <row r="33" spans="1:7" ht="9.6" customHeight="1" x14ac:dyDescent="0.25"/>
    <row r="34" spans="1:7" x14ac:dyDescent="0.25">
      <c r="A34" s="23"/>
      <c r="B34" s="24"/>
      <c r="C34" s="24"/>
      <c r="D34" s="24"/>
      <c r="E34" s="24"/>
      <c r="F34" s="24"/>
      <c r="G34" s="25"/>
    </row>
    <row r="35" spans="1:7" x14ac:dyDescent="0.25">
      <c r="A35" s="31" t="s">
        <v>32</v>
      </c>
      <c r="B35" s="22"/>
      <c r="C35" s="22"/>
      <c r="D35" s="22"/>
      <c r="E35" s="22"/>
      <c r="F35" s="22"/>
      <c r="G35" s="27"/>
    </row>
    <row r="36" spans="1:7" x14ac:dyDescent="0.25">
      <c r="A36" s="39" t="s">
        <v>34</v>
      </c>
      <c r="B36" s="40"/>
      <c r="C36" s="40"/>
      <c r="D36" s="40"/>
      <c r="E36" s="40"/>
      <c r="F36" s="40"/>
      <c r="G36" s="41"/>
    </row>
    <row r="37" spans="1:7" ht="28.35" customHeight="1" x14ac:dyDescent="0.25">
      <c r="A37" s="42"/>
      <c r="B37" s="43"/>
      <c r="C37" s="43"/>
      <c r="D37" s="43"/>
      <c r="E37" s="43"/>
      <c r="F37" s="43"/>
      <c r="G37" s="44"/>
    </row>
    <row r="38" spans="1:7" x14ac:dyDescent="0.25">
      <c r="A38" s="42"/>
      <c r="B38" s="43"/>
      <c r="C38" s="43"/>
      <c r="D38" s="43"/>
      <c r="E38" s="43"/>
      <c r="F38" s="43"/>
      <c r="G38" s="44"/>
    </row>
    <row r="39" spans="1:7" x14ac:dyDescent="0.25">
      <c r="A39" s="42"/>
      <c r="B39" s="43"/>
      <c r="C39" s="43"/>
      <c r="D39" s="43"/>
      <c r="E39" s="43"/>
      <c r="F39" s="43"/>
      <c r="G39" s="44"/>
    </row>
    <row r="40" spans="1:7" ht="31.35" customHeight="1" x14ac:dyDescent="0.25">
      <c r="A40" s="42"/>
      <c r="B40" s="43"/>
      <c r="C40" s="43"/>
      <c r="D40" s="43"/>
      <c r="E40" s="43"/>
      <c r="F40" s="43"/>
      <c r="G40" s="44"/>
    </row>
    <row r="41" spans="1:7" x14ac:dyDescent="0.25">
      <c r="A41" s="45"/>
      <c r="B41" s="46"/>
      <c r="C41" s="46"/>
      <c r="D41" s="46"/>
      <c r="E41" s="46"/>
      <c r="F41" s="46"/>
      <c r="G41" s="47"/>
    </row>
    <row r="44" spans="1:7" x14ac:dyDescent="0.25">
      <c r="A44" s="23"/>
      <c r="B44" s="24"/>
      <c r="C44" s="24"/>
      <c r="D44" s="24"/>
      <c r="E44" s="24"/>
      <c r="F44" s="24"/>
      <c r="G44" s="25"/>
    </row>
    <row r="45" spans="1:7" x14ac:dyDescent="0.25">
      <c r="A45" s="26" t="s">
        <v>31</v>
      </c>
      <c r="B45" s="22"/>
      <c r="C45" s="22"/>
      <c r="D45" s="22"/>
      <c r="E45" s="22"/>
      <c r="F45" s="22"/>
      <c r="G45" s="27"/>
    </row>
    <row r="46" spans="1:7" x14ac:dyDescent="0.25">
      <c r="A46" s="26"/>
      <c r="B46" s="22"/>
      <c r="C46" s="22"/>
      <c r="D46" s="22"/>
      <c r="E46" s="22"/>
      <c r="F46" s="22"/>
      <c r="G46" s="27"/>
    </row>
    <row r="47" spans="1:7" x14ac:dyDescent="0.25">
      <c r="A47" s="26"/>
      <c r="B47" s="22"/>
      <c r="C47" s="22"/>
      <c r="D47" s="22"/>
      <c r="E47" s="22"/>
      <c r="F47" s="22"/>
      <c r="G47" s="27"/>
    </row>
    <row r="48" spans="1:7" x14ac:dyDescent="0.25">
      <c r="A48" s="26"/>
      <c r="B48" s="22"/>
      <c r="C48" s="22"/>
      <c r="D48" s="22"/>
      <c r="E48" s="22"/>
      <c r="F48" s="22"/>
      <c r="G48" s="27"/>
    </row>
    <row r="49" spans="1:7" x14ac:dyDescent="0.25">
      <c r="A49" s="26"/>
      <c r="B49" s="22"/>
      <c r="C49" s="22"/>
      <c r="D49" s="22"/>
      <c r="E49" s="22"/>
      <c r="F49" s="22"/>
      <c r="G49" s="27"/>
    </row>
    <row r="50" spans="1:7" x14ac:dyDescent="0.25">
      <c r="A50" s="26"/>
      <c r="B50" s="22"/>
      <c r="C50" s="22"/>
      <c r="D50" s="22"/>
      <c r="E50" s="22"/>
      <c r="F50" s="22"/>
      <c r="G50" s="27"/>
    </row>
    <row r="51" spans="1:7" x14ac:dyDescent="0.25">
      <c r="A51" s="28"/>
      <c r="B51" s="29"/>
      <c r="C51" s="29"/>
      <c r="D51" s="29"/>
      <c r="E51" s="29"/>
      <c r="F51" s="29"/>
      <c r="G51" s="30"/>
    </row>
  </sheetData>
  <sheetProtection sheet="1" objects="1" scenarios="1"/>
  <customSheetViews>
    <customSheetView guid="{C3AB462F-C138-4CEB-AF0A-24FBADE47741}">
      <selection activeCell="B2" sqref="B2"/>
      <pageMargins left="0.7" right="0.7" top="0.75" bottom="0.75" header="0.3" footer="0.3"/>
      <pageSetup paperSize="9" orientation="portrait" r:id="rId1"/>
    </customSheetView>
    <customSheetView guid="{04C3AE51-930D-4301-A781-614CFE32655A}">
      <selection activeCell="D2" sqref="D2"/>
      <pageMargins left="0.7" right="0.7" top="0.75" bottom="0.75" header="0.3" footer="0.3"/>
      <pageSetup paperSize="9" orientation="portrait" r:id="rId2"/>
    </customSheetView>
  </customSheetViews>
  <mergeCells count="1">
    <mergeCell ref="A36:G41"/>
  </mergeCells>
  <conditionalFormatting sqref="C2:C31">
    <cfRule type="cellIs" dxfId="8" priority="11" operator="equal">
      <formula>"Laag"</formula>
    </cfRule>
  </conditionalFormatting>
  <conditionalFormatting sqref="G2:G31">
    <cfRule type="cellIs" dxfId="7" priority="10" operator="equal">
      <formula>"Laag"</formula>
    </cfRule>
  </conditionalFormatting>
  <conditionalFormatting sqref="E2:E31">
    <cfRule type="cellIs" dxfId="6" priority="9" operator="equal">
      <formula>"Hoog"</formula>
    </cfRule>
  </conditionalFormatting>
  <conditionalFormatting sqref="D2:D31">
    <cfRule type="cellIs" dxfId="5" priority="2" operator="lessThan">
      <formula>6</formula>
    </cfRule>
    <cfRule type="cellIs" dxfId="4" priority="6" operator="between">
      <formula>16</formula>
      <formula>24</formula>
    </cfRule>
  </conditionalFormatting>
  <conditionalFormatting sqref="F2:F31">
    <cfRule type="cellIs" dxfId="3" priority="3" operator="lessThan">
      <formula>7</formula>
    </cfRule>
    <cfRule type="cellIs" dxfId="2" priority="7" operator="between">
      <formula>7</formula>
      <formula>17</formula>
    </cfRule>
  </conditionalFormatting>
  <conditionalFormatting sqref="B2:B31">
    <cfRule type="cellIs" dxfId="1" priority="5" operator="lessThan">
      <formula>7</formula>
    </cfRule>
    <cfRule type="cellIs" dxfId="0" priority="8" operator="between">
      <formula>7</formula>
      <formula>8</formula>
    </cfRule>
  </conditionalFormatting>
  <pageMargins left="0.7" right="0.7" top="0.75" bottom="0.75" header="0.3" footer="0.3"/>
  <pageSetup paperSize="9"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
  <sheetViews>
    <sheetView zoomScale="85" zoomScaleNormal="85" workbookViewId="0">
      <selection activeCell="F9" sqref="F9"/>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topLeftCell="A16">
      <selection activeCell="C23" sqref="C4:C23"/>
      <pageMargins left="0.7" right="0.7" top="0.75" bottom="0.75" header="0.3" footer="0.3"/>
    </customSheetView>
    <customSheetView guid="{04C3AE51-930D-4301-A781-614CFE32655A}" topLeftCell="A16">
      <selection activeCell="C23" sqref="C4:C23"/>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4"/>
  <sheetViews>
    <sheetView zoomScale="85" zoomScaleNormal="85" workbookViewId="0">
      <selection activeCell="H9" sqref="H9"/>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4"/>
  <sheetViews>
    <sheetView zoomScale="85" zoomScaleNormal="85" workbookViewId="0">
      <selection activeCell="H12" sqref="H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4"/>
  <sheetViews>
    <sheetView zoomScale="85" zoomScaleNormal="85" workbookViewId="0">
      <selection activeCell="I4" sqref="I4"/>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24"/>
  <sheetViews>
    <sheetView zoomScale="85" zoomScaleNormal="85" workbookViewId="0">
      <selection activeCell="I4" sqref="I4"/>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4"/>
  <sheetViews>
    <sheetView zoomScale="85" zoomScaleNormal="85" workbookViewId="0">
      <selection activeCell="G11" sqref="G11"/>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24"/>
  <sheetViews>
    <sheetView zoomScale="85" zoomScaleNormal="85" workbookViewId="0">
      <selection activeCell="I4" sqref="I4"/>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24"/>
  <sheetViews>
    <sheetView zoomScale="85" zoomScaleNormal="85" workbookViewId="0">
      <selection activeCell="H12" sqref="H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4"/>
  <sheetViews>
    <sheetView zoomScale="85" zoomScaleNormal="85" workbookViewId="0">
      <selection activeCell="H13" sqref="H13"/>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zoomScale="85" zoomScaleNormal="85" workbookViewId="0">
      <selection activeCell="C4" sqref="C4"/>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cale="70" fitToPage="1" topLeftCell="A5">
      <selection activeCell="C24" sqref="C24"/>
      <pageMargins left="0.70866141732283472" right="0.70866141732283472" top="0.74803149606299213" bottom="0.74803149606299213" header="0.31496062992125984" footer="0.31496062992125984"/>
      <pageSetup paperSize="9" orientation="portrait" r:id="rId1"/>
    </customSheetView>
    <customSheetView guid="{04C3AE51-930D-4301-A781-614CFE32655A}" scale="70" fitToPage="1">
      <selection activeCell="I4" sqref="I4"/>
      <pageMargins left="0.70866141732283472" right="0.70866141732283472" top="0.74803149606299213" bottom="0.74803149606299213" header="0.31496062992125984" footer="0.31496062992125984"/>
      <pageSetup paperSize="9" orientation="portrait" r:id="rId2"/>
    </customSheetView>
  </customSheetViews>
  <pageMargins left="0.70866141732283472" right="0.70866141732283472" top="0.74803149606299213" bottom="0.74803149606299213" header="0.31496062992125984" footer="0.31496062992125984"/>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24"/>
  <sheetViews>
    <sheetView zoomScale="85" zoomScaleNormal="85" workbookViewId="0">
      <selection activeCell="G12" sqref="G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24"/>
  <sheetViews>
    <sheetView zoomScale="85" zoomScaleNormal="85" workbookViewId="0">
      <selection activeCell="H12" sqref="H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24"/>
  <sheetViews>
    <sheetView zoomScale="85" zoomScaleNormal="85" workbookViewId="0">
      <selection activeCell="G10" sqref="G10"/>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24"/>
  <sheetViews>
    <sheetView zoomScale="85" zoomScaleNormal="85" workbookViewId="0">
      <selection activeCell="F10" sqref="F10"/>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24"/>
  <sheetViews>
    <sheetView zoomScale="85" zoomScaleNormal="85" workbookViewId="0">
      <selection activeCell="G11" sqref="G11"/>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24"/>
  <sheetViews>
    <sheetView zoomScale="85" zoomScaleNormal="85" workbookViewId="0">
      <selection activeCell="G12" sqref="G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24"/>
  <sheetViews>
    <sheetView zoomScale="85" zoomScaleNormal="85" workbookViewId="0">
      <selection activeCell="F12" sqref="F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24"/>
  <sheetViews>
    <sheetView zoomScale="85" zoomScaleNormal="85" workbookViewId="0">
      <selection activeCell="F12" sqref="F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24"/>
  <sheetViews>
    <sheetView zoomScale="85" zoomScaleNormal="85" workbookViewId="0">
      <selection activeCell="G13" sqref="G13"/>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24"/>
  <sheetViews>
    <sheetView zoomScale="85" zoomScaleNormal="85" workbookViewId="0">
      <selection activeCell="F12" sqref="F12"/>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zoomScale="85" zoomScaleNormal="85" workbookViewId="0">
      <selection activeCell="B1" sqref="B1"/>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6" sqref="C6:C7"/>
      <pageMargins left="0.7" right="0.7" top="0.75" bottom="0.75" header="0.3" footer="0.3"/>
    </customSheetView>
    <customSheetView guid="{04C3AE51-930D-4301-A781-614CFE32655A}">
      <selection activeCell="C6" sqref="C6:C7"/>
      <pageMargins left="0.7" right="0.7" top="0.75" bottom="0.75" header="0.3" footer="0.3"/>
    </customSheetView>
  </customSheetView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24"/>
  <sheetViews>
    <sheetView zoomScale="85" zoomScaleNormal="85" workbookViewId="0">
      <selection activeCell="F3" sqref="F3"/>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24"/>
  <sheetViews>
    <sheetView zoomScale="85" zoomScaleNormal="85" workbookViewId="0">
      <selection activeCell="C4" sqref="C4"/>
    </sheetView>
  </sheetViews>
  <sheetFormatPr defaultRowHeight="15" x14ac:dyDescent="0.25"/>
  <cols>
    <col min="1" max="1" width="8.85546875" style="6"/>
    <col min="2" max="2" width="32.5703125" style="6" customWidth="1"/>
    <col min="3" max="3" width="8.8554687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
  <sheetViews>
    <sheetView zoomScale="85" zoomScaleNormal="85" workbookViewId="0">
      <selection activeCell="C15" sqref="C15"/>
    </sheetView>
  </sheetViews>
  <sheetFormatPr defaultRowHeight="15" x14ac:dyDescent="0.25"/>
  <cols>
    <col min="1" max="1" width="9.140625" style="6"/>
    <col min="2" max="2" width="32.5703125" style="6" customWidth="1"/>
    <col min="3" max="3" width="9.140625" style="6"/>
    <col min="4" max="4" width="17.5703125" style="1" customWidth="1"/>
    <col min="5" max="5" width="17.5703125" style="11" customWidth="1"/>
    <col min="6" max="6" width="10.140625" bestFit="1" customWidth="1"/>
  </cols>
  <sheetData>
    <row r="1" spans="1:6" ht="30" customHeight="1" x14ac:dyDescent="0.25">
      <c r="A1" s="13" t="s">
        <v>28</v>
      </c>
      <c r="B1" s="13"/>
    </row>
    <row r="3" spans="1:6" ht="30" customHeight="1" x14ac:dyDescent="0.25">
      <c r="A3" s="2"/>
      <c r="B3" s="2" t="s">
        <v>6</v>
      </c>
      <c r="C3" s="2" t="s">
        <v>26</v>
      </c>
      <c r="D3" s="7" t="s">
        <v>27</v>
      </c>
      <c r="E3" s="12" t="s">
        <v>29</v>
      </c>
    </row>
    <row r="4" spans="1:6" ht="30" customHeight="1" x14ac:dyDescent="0.3">
      <c r="A4" s="3">
        <v>1</v>
      </c>
      <c r="B4" s="3" t="s">
        <v>5</v>
      </c>
      <c r="C4" s="3"/>
      <c r="D4" s="8" t="str">
        <f>IF(C4=1,"Helemaal niet waar", IF(C4=2,"Meestal niet waar", IF(C4=3,"Meestal waar",IF(C4=4,"Helemaal Waar",""))))</f>
        <v/>
      </c>
      <c r="E4" s="11">
        <f>IF(C4=0,0,IF(C4=1,1, IF(C4=2,2, IF(C4=3,3,IF(C4=4,4,"")))))</f>
        <v>0</v>
      </c>
      <c r="F4" s="14" t="str">
        <f>IF(ISBLANK(C4:C23),"","FOUT")</f>
        <v/>
      </c>
    </row>
    <row r="5" spans="1:6" ht="30" customHeight="1" x14ac:dyDescent="0.3">
      <c r="A5" s="4">
        <v>2</v>
      </c>
      <c r="B5" s="4" t="s">
        <v>7</v>
      </c>
      <c r="C5" s="4"/>
      <c r="D5" s="9" t="str">
        <f t="shared" ref="D5:D23" si="0">IF(C5=1,"Helemaal niet waar", IF(C5=2,"Meestal niet waar", IF(C5=3,"Meestal waar",IF(C5=4,"Helemaal Waar",""))))</f>
        <v/>
      </c>
      <c r="E5" s="11">
        <f>IF(C5=0,0,IF(C5=1,4, IF(C5=2,3, IF(C5=3,2,IF(C5=4,1,"")))))</f>
        <v>0</v>
      </c>
      <c r="F5" s="14" t="str">
        <f t="shared" ref="F5:F23" si="1">IF(ISBLANK(C5:C24),"","FOUT")</f>
        <v/>
      </c>
    </row>
    <row r="6" spans="1:6" ht="30" customHeight="1" x14ac:dyDescent="0.3">
      <c r="A6" s="3">
        <v>3</v>
      </c>
      <c r="B6" s="3" t="s">
        <v>8</v>
      </c>
      <c r="C6" s="3"/>
      <c r="D6" s="8" t="str">
        <f t="shared" si="0"/>
        <v/>
      </c>
      <c r="E6" s="11">
        <f t="shared" ref="E6:E12" si="2">IF(C6=0,0,IF(C6=1,1, IF(C6=2,2, IF(C6=3,3,IF(C6=4,4,"")))))</f>
        <v>0</v>
      </c>
      <c r="F6" s="14" t="str">
        <f t="shared" si="1"/>
        <v/>
      </c>
    </row>
    <row r="7" spans="1:6" ht="30" customHeight="1" x14ac:dyDescent="0.3">
      <c r="A7" s="5">
        <v>4</v>
      </c>
      <c r="B7" s="5" t="s">
        <v>9</v>
      </c>
      <c r="C7" s="5"/>
      <c r="D7" s="10" t="str">
        <f t="shared" si="0"/>
        <v/>
      </c>
      <c r="E7" s="11">
        <f t="shared" si="2"/>
        <v>0</v>
      </c>
      <c r="F7" s="14" t="str">
        <f t="shared" si="1"/>
        <v/>
      </c>
    </row>
    <row r="8" spans="1:6" ht="30" customHeight="1" x14ac:dyDescent="0.3">
      <c r="A8" s="3">
        <v>5</v>
      </c>
      <c r="B8" s="3" t="s">
        <v>10</v>
      </c>
      <c r="C8" s="3"/>
      <c r="D8" s="8" t="str">
        <f t="shared" si="0"/>
        <v/>
      </c>
      <c r="E8" s="11">
        <f t="shared" si="2"/>
        <v>0</v>
      </c>
      <c r="F8" s="14" t="str">
        <f t="shared" si="1"/>
        <v/>
      </c>
    </row>
    <row r="9" spans="1:6" ht="30" customHeight="1" x14ac:dyDescent="0.3">
      <c r="A9" s="4">
        <v>6</v>
      </c>
      <c r="B9" s="4" t="s">
        <v>11</v>
      </c>
      <c r="C9" s="4"/>
      <c r="D9" s="9" t="str">
        <f t="shared" si="0"/>
        <v/>
      </c>
      <c r="E9" s="11">
        <f t="shared" si="2"/>
        <v>0</v>
      </c>
      <c r="F9" s="14" t="str">
        <f t="shared" si="1"/>
        <v/>
      </c>
    </row>
    <row r="10" spans="1:6" ht="30" customHeight="1" x14ac:dyDescent="0.3">
      <c r="A10" s="5">
        <v>7</v>
      </c>
      <c r="B10" s="5" t="s">
        <v>12</v>
      </c>
      <c r="C10" s="5"/>
      <c r="D10" s="10" t="str">
        <f t="shared" si="0"/>
        <v/>
      </c>
      <c r="E10" s="11">
        <f t="shared" si="2"/>
        <v>0</v>
      </c>
      <c r="F10" s="14" t="str">
        <f t="shared" si="1"/>
        <v/>
      </c>
    </row>
    <row r="11" spans="1:6" ht="30" customHeight="1" x14ac:dyDescent="0.3">
      <c r="A11" s="4">
        <v>8</v>
      </c>
      <c r="B11" s="4" t="s">
        <v>13</v>
      </c>
      <c r="C11" s="4"/>
      <c r="D11" s="9" t="str">
        <f t="shared" si="0"/>
        <v/>
      </c>
      <c r="E11" s="11">
        <f t="shared" si="2"/>
        <v>0</v>
      </c>
      <c r="F11" s="14" t="str">
        <f t="shared" si="1"/>
        <v/>
      </c>
    </row>
    <row r="12" spans="1:6" ht="30" customHeight="1" x14ac:dyDescent="0.3">
      <c r="A12" s="5">
        <v>9</v>
      </c>
      <c r="B12" s="5" t="s">
        <v>14</v>
      </c>
      <c r="C12" s="5"/>
      <c r="D12" s="10" t="str">
        <f t="shared" si="0"/>
        <v/>
      </c>
      <c r="E12" s="11">
        <f t="shared" si="2"/>
        <v>0</v>
      </c>
      <c r="F12" s="14" t="str">
        <f t="shared" si="1"/>
        <v/>
      </c>
    </row>
    <row r="13" spans="1:6" ht="30" customHeight="1" x14ac:dyDescent="0.3">
      <c r="A13" s="3">
        <v>10</v>
      </c>
      <c r="B13" s="3" t="s">
        <v>15</v>
      </c>
      <c r="C13" s="3"/>
      <c r="D13" s="8" t="str">
        <f t="shared" si="0"/>
        <v/>
      </c>
      <c r="E13" s="11">
        <f>IF(C13=0,0,IF(C13=1,4, IF(C13=2,3, IF(C13=3,2,IF(C13=4,1,"")))))</f>
        <v>0</v>
      </c>
      <c r="F13" s="14" t="str">
        <f t="shared" si="1"/>
        <v/>
      </c>
    </row>
    <row r="14" spans="1:6" ht="30" customHeight="1" x14ac:dyDescent="0.3">
      <c r="A14" s="4">
        <v>11</v>
      </c>
      <c r="B14" s="4" t="s">
        <v>16</v>
      </c>
      <c r="C14" s="4"/>
      <c r="D14" s="9" t="str">
        <f t="shared" si="0"/>
        <v/>
      </c>
      <c r="E14" s="11">
        <f>IF(C14=0,0,IF(C14=1,1, IF(C14=2,2, IF(C14=3,3,IF(C14=4,4,"")))))</f>
        <v>0</v>
      </c>
      <c r="F14" s="14" t="str">
        <f t="shared" si="1"/>
        <v/>
      </c>
    </row>
    <row r="15" spans="1:6" ht="30" customHeight="1" x14ac:dyDescent="0.3">
      <c r="A15" s="3">
        <v>12</v>
      </c>
      <c r="B15" s="3" t="s">
        <v>17</v>
      </c>
      <c r="C15" s="3"/>
      <c r="D15" s="8" t="str">
        <f t="shared" si="0"/>
        <v/>
      </c>
      <c r="E15" s="11">
        <f>IF(C15=0,0,IF(C15=1,1, IF(C15=2,2, IF(C15=3,3,IF(C15=4,4,"")))))</f>
        <v>0</v>
      </c>
      <c r="F15" s="14" t="str">
        <f t="shared" si="1"/>
        <v/>
      </c>
    </row>
    <row r="16" spans="1:6" ht="30" customHeight="1" x14ac:dyDescent="0.3">
      <c r="A16" s="4">
        <v>13</v>
      </c>
      <c r="B16" s="4" t="s">
        <v>18</v>
      </c>
      <c r="C16" s="4"/>
      <c r="D16" s="9" t="str">
        <f t="shared" si="0"/>
        <v/>
      </c>
      <c r="E16" s="11">
        <f>IF(C16=0,0,IF(C16=1,4, IF(C16=2,3, IF(C16=3,2,IF(C16=4,1,"")))))</f>
        <v>0</v>
      </c>
      <c r="F16" s="14" t="str">
        <f t="shared" si="1"/>
        <v/>
      </c>
    </row>
    <row r="17" spans="1:6" ht="30" customHeight="1" x14ac:dyDescent="0.3">
      <c r="A17" s="5">
        <v>14</v>
      </c>
      <c r="B17" s="5" t="s">
        <v>19</v>
      </c>
      <c r="C17" s="5"/>
      <c r="D17" s="10" t="str">
        <f t="shared" si="0"/>
        <v/>
      </c>
      <c r="E17" s="11">
        <f>IF(C17=0,0,IF(C17=1,1, IF(C17=2,2, IF(C17=3,3,IF(C17=4,4,"")))))</f>
        <v>0</v>
      </c>
      <c r="F17" s="14" t="str">
        <f t="shared" si="1"/>
        <v/>
      </c>
    </row>
    <row r="18" spans="1:6" ht="30" customHeight="1" x14ac:dyDescent="0.3">
      <c r="A18" s="3">
        <v>15</v>
      </c>
      <c r="B18" s="3" t="s">
        <v>20</v>
      </c>
      <c r="C18" s="3"/>
      <c r="D18" s="8" t="str">
        <f t="shared" si="0"/>
        <v/>
      </c>
      <c r="E18" s="11">
        <f>IF(C18=0,0,IF(C18=1,1, IF(C18=2,2, IF(C18=3,3,IF(C18=4,4,"")))))</f>
        <v>0</v>
      </c>
      <c r="F18" s="14" t="str">
        <f t="shared" si="1"/>
        <v/>
      </c>
    </row>
    <row r="19" spans="1:6" ht="30" customHeight="1" x14ac:dyDescent="0.3">
      <c r="A19" s="4">
        <v>16</v>
      </c>
      <c r="B19" s="4" t="s">
        <v>21</v>
      </c>
      <c r="C19" s="4"/>
      <c r="D19" s="9" t="str">
        <f t="shared" si="0"/>
        <v/>
      </c>
      <c r="E19" s="11">
        <f>IF(C19=0,0,IF(C19=1,4, IF(C19=2,3, IF(C19=3,2,IF(C19=4,1,"")))))</f>
        <v>0</v>
      </c>
      <c r="F19" s="14" t="str">
        <f t="shared" si="1"/>
        <v/>
      </c>
    </row>
    <row r="20" spans="1:6" ht="30" customHeight="1" x14ac:dyDescent="0.3">
      <c r="A20" s="5">
        <v>17</v>
      </c>
      <c r="B20" s="5" t="s">
        <v>22</v>
      </c>
      <c r="C20" s="5"/>
      <c r="D20" s="10" t="str">
        <f t="shared" si="0"/>
        <v/>
      </c>
      <c r="E20" s="11">
        <f>IF(C20=0,0,IF(C20=1,1, IF(C20=2,2, IF(C20=3,3,IF(C20=4,4,"")))))</f>
        <v>0</v>
      </c>
      <c r="F20" s="14" t="str">
        <f t="shared" si="1"/>
        <v/>
      </c>
    </row>
    <row r="21" spans="1:6" ht="30" customHeight="1" x14ac:dyDescent="0.3">
      <c r="A21" s="3">
        <v>18</v>
      </c>
      <c r="B21" s="3" t="s">
        <v>23</v>
      </c>
      <c r="C21" s="3"/>
      <c r="D21" s="8" t="str">
        <f t="shared" si="0"/>
        <v/>
      </c>
      <c r="E21" s="11">
        <f>IF(C21=0,0,IF(C21=1,1, IF(C21=2,2, IF(C21=3,3,IF(C21=4,4,"")))))</f>
        <v>0</v>
      </c>
      <c r="F21" s="14" t="str">
        <f t="shared" si="1"/>
        <v/>
      </c>
    </row>
    <row r="22" spans="1:6" ht="30" customHeight="1" x14ac:dyDescent="0.3">
      <c r="A22" s="4">
        <v>19</v>
      </c>
      <c r="B22" s="4" t="s">
        <v>24</v>
      </c>
      <c r="C22" s="4"/>
      <c r="D22" s="9" t="str">
        <f t="shared" si="0"/>
        <v/>
      </c>
      <c r="E22" s="11">
        <f>IF(C22=0,0,IF(C22=1,4, IF(C22=2,3, IF(C22=3,2,IF(C22=4,1,"")))))</f>
        <v>0</v>
      </c>
      <c r="F22" s="14" t="str">
        <f t="shared" si="1"/>
        <v/>
      </c>
    </row>
    <row r="23" spans="1:6" ht="30" customHeight="1" x14ac:dyDescent="0.3">
      <c r="A23" s="5">
        <v>20</v>
      </c>
      <c r="B23" s="5" t="s">
        <v>25</v>
      </c>
      <c r="C23" s="5"/>
      <c r="D23" s="10" t="str">
        <f t="shared" si="0"/>
        <v/>
      </c>
      <c r="E23" s="11">
        <f>IF(C23=0,0,IF(C23=1,1, IF(C23=2,2, IF(C23=3,3,IF(C23=4,4,"")))))</f>
        <v>0</v>
      </c>
      <c r="F23" s="14" t="str">
        <f t="shared" si="1"/>
        <v/>
      </c>
    </row>
    <row r="24" spans="1:6" ht="17.25" x14ac:dyDescent="0.3">
      <c r="F24" s="14">
        <f>COUNTBLANK(F4:F23)</f>
        <v>20</v>
      </c>
    </row>
  </sheetData>
  <sheetProtection sheet="1" objects="1" scenarios="1"/>
  <protectedRanges>
    <protectedRange sqref="B1" name="Naam"/>
    <protectedRange sqref="C4:C23" name="Scores"/>
  </protectedRanges>
  <customSheetViews>
    <customSheetView guid="{C3AB462F-C138-4CEB-AF0A-24FBADE47741}">
      <selection activeCell="C15" sqref="C15"/>
      <pageMargins left="0.7" right="0.7" top="0.75" bottom="0.75" header="0.3" footer="0.3"/>
    </customSheetView>
    <customSheetView guid="{04C3AE51-930D-4301-A781-614CFE32655A}">
      <selection activeCell="C15" sqref="C15"/>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f5a0fd-e8c5-4eaf-ab78-eab89f4f9cb4">
      <Terms xmlns="http://schemas.microsoft.com/office/infopath/2007/PartnerControls"/>
    </lcf76f155ced4ddcb4097134ff3c332f>
    <TaxCatchAll xmlns="c8f77d72-506b-4e69-8abd-b2395a7103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67D3479C3F8B4BACAB8B7398C3399A" ma:contentTypeVersion="17" ma:contentTypeDescription="Een nieuw document maken." ma:contentTypeScope="" ma:versionID="25283cbf6460ce78973b57560fa7372b">
  <xsd:schema xmlns:xsd="http://www.w3.org/2001/XMLSchema" xmlns:xs="http://www.w3.org/2001/XMLSchema" xmlns:p="http://schemas.microsoft.com/office/2006/metadata/properties" xmlns:ns2="9bf5a0fd-e8c5-4eaf-ab78-eab89f4f9cb4" xmlns:ns3="c8f77d72-506b-4e69-8abd-b2395a7103a1" targetNamespace="http://schemas.microsoft.com/office/2006/metadata/properties" ma:root="true" ma:fieldsID="a63c8097af6c5bc719c3ec9432936273" ns2:_="" ns3:_="">
    <xsd:import namespace="9bf5a0fd-e8c5-4eaf-ab78-eab89f4f9cb4"/>
    <xsd:import namespace="c8f77d72-506b-4e69-8abd-b2395a7103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5a0fd-e8c5-4eaf-ab78-eab89f4f9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eea46097-8760-4ebc-b772-882c32974b2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f77d72-506b-4e69-8abd-b2395a7103a1"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d7c39b73-12f8-438c-aba1-986d3eea1fb4}" ma:internalName="TaxCatchAll" ma:showField="CatchAllData" ma:web="c8f77d72-506b-4e69-8abd-b2395a7103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67070-8BE1-44F7-B163-5EB18B2B379D}">
  <ds:schemaRefs>
    <ds:schemaRef ds:uri="http://schemas.microsoft.com/office/2006/metadata/properties"/>
    <ds:schemaRef ds:uri="http://schemas.microsoft.com/office/infopath/2007/PartnerControls"/>
    <ds:schemaRef ds:uri="9bf5a0fd-e8c5-4eaf-ab78-eab89f4f9cb4"/>
    <ds:schemaRef ds:uri="c8f77d72-506b-4e69-8abd-b2395a7103a1"/>
  </ds:schemaRefs>
</ds:datastoreItem>
</file>

<file path=customXml/itemProps2.xml><?xml version="1.0" encoding="utf-8"?>
<ds:datastoreItem xmlns:ds="http://schemas.openxmlformats.org/officeDocument/2006/customXml" ds:itemID="{82FE9FA9-1948-41EB-AAFC-697B07844FB4}">
  <ds:schemaRefs>
    <ds:schemaRef ds:uri="http://schemas.microsoft.com/sharepoint/v3/contenttype/forms"/>
  </ds:schemaRefs>
</ds:datastoreItem>
</file>

<file path=customXml/itemProps3.xml><?xml version="1.0" encoding="utf-8"?>
<ds:datastoreItem xmlns:ds="http://schemas.openxmlformats.org/officeDocument/2006/customXml" ds:itemID="{87DFB2B9-79FE-4B88-A022-51665FF7E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5a0fd-e8c5-4eaf-ab78-eab89f4f9cb4"/>
    <ds:schemaRef ds:uri="c8f77d72-506b-4e69-8abd-b2395a7103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31</vt:i4>
      </vt:variant>
    </vt:vector>
  </HeadingPairs>
  <TitlesOfParts>
    <vt:vector size="31" baseType="lpstr">
      <vt:lpstr>TotaalOverzicht</vt:lpstr>
      <vt:lpstr>Lln1</vt:lpstr>
      <vt:lpstr>Lln2</vt:lpstr>
      <vt:lpstr>Lln3</vt:lpstr>
      <vt:lpstr>Lln4</vt:lpstr>
      <vt:lpstr>Lln5</vt:lpstr>
      <vt:lpstr>Lln6</vt:lpstr>
      <vt:lpstr>Lln7</vt:lpstr>
      <vt:lpstr>Lln8</vt:lpstr>
      <vt:lpstr>Lln9</vt:lpstr>
      <vt:lpstr>Lln10</vt:lpstr>
      <vt:lpstr>Lln11</vt:lpstr>
      <vt:lpstr>Lln12</vt:lpstr>
      <vt:lpstr>Lln13</vt:lpstr>
      <vt:lpstr>Lln14</vt:lpstr>
      <vt:lpstr>Lln15</vt:lpstr>
      <vt:lpstr>Lln16</vt:lpstr>
      <vt:lpstr>Lln17</vt:lpstr>
      <vt:lpstr>Lln18</vt:lpstr>
      <vt:lpstr>Lln19</vt:lpstr>
      <vt:lpstr>Lln20</vt:lpstr>
      <vt:lpstr>Lln21</vt:lpstr>
      <vt:lpstr>Lln22</vt:lpstr>
      <vt:lpstr>Lln23</vt:lpstr>
      <vt:lpstr>Lln24</vt:lpstr>
      <vt:lpstr>Lln25</vt:lpstr>
      <vt:lpstr>Lln26</vt:lpstr>
      <vt:lpstr>Lln27</vt:lpstr>
      <vt:lpstr>Lln28</vt:lpstr>
      <vt:lpstr>Lln29</vt:lpstr>
      <vt:lpstr>Lln30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Heister-Swart</dc:creator>
  <cp:lastModifiedBy>Christel Dood</cp:lastModifiedBy>
  <dcterms:created xsi:type="dcterms:W3CDTF">2018-02-05T09:42:56Z</dcterms:created>
  <dcterms:modified xsi:type="dcterms:W3CDTF">2023-08-11T14:55:48Z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0x010100EE67D3479C3F8B4BACAB8B7398C3399A</vt:lpwstr>
  </property>
  <property fmtid="{D5CDD505-2E9C-101B-9397-08002B2CF9AE}" pid="3" name="Order">
    <vt:r8>16790600</vt:r8>
  </property>
  <property fmtid="{D5CDD505-2E9C-101B-9397-08002B2CF9AE}" pid="4" name="MediaServiceImageTags">
    <vt:lpwstr/>
  </property>
</Properties>
</file>